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<sst xmlns="http://schemas.openxmlformats.org/spreadsheetml/2006/main" count="571" uniqueCount="316">
  <si>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</si>
  <si>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</si>
  <si>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</si>
  <si>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</si>
  <si>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</si>
  <si>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</si>
  <si>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</si>
  <si>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</si>
  <si>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</si>
  <si>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</si>
  <si>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</si>
  <si>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</si>
  <si>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</si>
  <si>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</si>
  <si>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</si>
  <si>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</si>
  <si>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</si>
  <si>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</si>
  <si>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</si>
  <si>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</si>
  <si>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</si>
  <si>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</si>
  <si>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</si>
  <si>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</si>
  <si>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</si>
  <si>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</si>
  <si>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</si>
  <si>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</si>
  <si>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</si>
  <si>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</si>
  <si>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</si>
  <si>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</si>
  <si>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</si>
  <si>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</si>
  <si>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</si>
  <si>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</si>
  <si>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</si>
  <si>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</si>
  <si>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</si>
  <si>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</si>
  <si>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</si>
  <si>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</si>
  <si>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</si>
  <si>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</si>
  <si>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</si>
  <si>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</si>
  <si>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</si>
  <si>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</si>
  <si>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</si>
  <si>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</si>
  <si>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</si>
  <si>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</si>
  <si>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</si>
  <si>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</si>
  <si>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</si>
  <si>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</si>
  <si>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</si>
  <si>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</si>
  <si>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</si>
  <si>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</si>
  <si>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</si>
  <si>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</si>
  <si>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</si>
  <si>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</si>
  <si>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</si>
  <si>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</si>
  <si>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</si>
  <si>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</si>
  <si>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</si>
  <si>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</si>
  <si>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</si>
  <si>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</si>
  <si>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</si>
  <si>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</si>
  <si>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</si>
  <si>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</si>
  <si>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</si>
  <si>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</si>
  <si>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</si>
  <si>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</si>
  <si>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</si>
  <si>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</si>
  <si>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</si>
  <si>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</si>
  <si>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</si>
  <si>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</si>
  <si>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</si>
  <si>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</si>
  <si>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</si>
  <si>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</si>
  <si>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</si>
  <si>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</si>
  <si>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</si>
  <si>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</si>
  <si>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</si>
  <si>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</si>
  <si>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</si>
  <si>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</si>
  <si>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</si>
  <si>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</si>
  <si>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</si>
  <si>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</si>
  <si>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</si>
  <si>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</si>
  <si>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</si>
  <si>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</si>
  <si>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</si>
  <si>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</si>
  <si>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</si>
  <si>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</si>
  <si>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</si>
  <si>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</si>
  <si>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</si>
  <si>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</si>
  <si>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</si>
  <si>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</si>
  <si>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</si>
  <si>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</si>
  <si>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</si>
  <si>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</si>
  <si>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</si>
  <si>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</si>
  <si>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</si>
  <si>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</si>
  <si>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</si>
  <si>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</si>
  <si>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</si>
  <si>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</si>
  <si>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</si>
  <si>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</si>
  <si>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</si>
  <si>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</si>
  <si>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</si>
  <si>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</si>
  <si>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</si>
  <si>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</si>
  <si>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</si>
  <si>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</si>
  <si>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</si>
  <si>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</si>
  <si>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</si>
  <si>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</si>
  <si>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</si>
  <si>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</si>
  <si>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</si>
  <si>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</si>
  <si>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</si>
  <si>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</si>
  <si>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</si>
  <si>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</si>
  <si>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</si>
  <si>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</si>
  <si>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</si>
  <si>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</si>
  <si>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</si>
  <si>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</si>
  <si>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</si>
  <si>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</si>
  <si>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</si>
  <si>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</si>
  <si>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</si>
  <si>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</si>
  <si>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</si>
  <si>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</si>
  <si>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</si>
  <si>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</si>
  <si>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</si>
  <si>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</si>
  <si>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</si>
  <si>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</si>
  <si>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</si>
  <si>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</si>
  <si>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</si>
  <si>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</si>
  <si>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</si>
  <si>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</si>
  <si>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</si>
  <si>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</si>
  <si>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</si>
  <si>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</si>
  <si>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</si>
  <si>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</si>
  <si>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</si>
  <si>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</si>
  <si>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</si>
  <si>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</si>
  <si>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</si>
  <si>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</si>
  <si>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</si>
  <si>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</si>
  <si>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</si>
  <si>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</si>
  <si>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</si>
  <si>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</si>
  <si>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</si>
  <si>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</si>
  <si>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</si>
  <si>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</si>
  <si>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</si>
  <si>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</si>
  <si>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</si>
  <si>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</si>
  <si>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</si>
  <si>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</si>
  <si>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</si>
  <si>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</si>
  <si>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</si>
  <si>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</si>
  <si>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</si>
  <si>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</si>
  <si>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</si>
  <si>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</si>
  <si>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</si>
  <si>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</si>
  <si>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</si>
  <si>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</si>
  <si>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</si>
  <si>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</si>
  <si>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</si>
  <si>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</si>
  <si>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</si>
  <si>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</si>
  <si>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</si>
  <si>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</si>
  <si>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</si>
  <si>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</si>
  <si>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</si>
  <si>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</si>
  <si>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</si>
  <si>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</si>
  <si>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</si>
  <si>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</si>
  <si>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</si>
  <si>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</si>
  <si>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</si>
  <si>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</si>
  <si>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</si>
  <si>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</si>
  <si>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</si>
  <si>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</si>
  <si>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</si>
  <si>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</si>
  <si>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</si>
  <si>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</si>
  <si>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</si>
  <si>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</si>
  <si>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</si>
  <si>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</si>
  <si>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</si>
  <si>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</si>
  <si>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</si>
  <si>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</si>
  <si>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</si>
  <si>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</si>
  <si>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</si>
  <si>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</si>
  <si>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</si>
  <si>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</si>
  <si>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</si>
  <si>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</si>
  <si>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</si>
  <si>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</si>
  <si>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</si>
  <si>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</si>
  <si>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</si>
  <si>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</si>
  <si>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</si>
  <si>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</si>
  <si>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</si>
  <si>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</si>
  <si>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</si>
  <si>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</si>
  <si>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</si>
  <si>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</si>
  <si>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</si>
  <si>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</si>
  <si>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</si>
  <si>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</si>
  <si>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</si>
  <si>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</si>
  <si>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</si>
  <si>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</si>
  <si>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</si>
  <si>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</si>
  <si>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</si>
  <si>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</si>
  <si>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</si>
  <si>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</si>
  <si>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</si>
  <si>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</si>
  <si>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</si>
  <si>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</si>
  <si>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</si>
  <si>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</si>
  <si>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</si>
  <si>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</si>
  <si>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</si>
  <si>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</si>
  <si>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</si>
  <si>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</si>
  <si>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</si>
  <si>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</si>
  <si>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</si>
  <si>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</si>
  <si>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</si>
  <si>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</si>
  <si>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</si>
  <si>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</si>
  <si>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</si>
  <si>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</si>
  <si>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</si>
  <si>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</si>
  <si>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</si>
  <si>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</si>
  <si>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</si>
  <si>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 xml:space="preserve">                                                                                            на 01.10.2023г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</si>
</sst>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290" sqref="A1:G29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315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201039.58</v>
      </c>
      <c r="E6" s="25">
        <f>E7+E14+E19+E33+E48+E219+E257+E274+E224+E242+E283+E206+E233+E245+E248+E42</f>
        <v>43470663.449999996</v>
      </c>
      <c r="F6" s="26">
        <f>F245+F248</f>
        <v>200039.58</v>
      </c>
      <c r="G6" s="25">
        <f>G7+G14+G19+G33+G48+G219+G224+G233+G242+G248+G257+G267+G274+G283+G206+G245+G42</f>
        <v>30731653.429999996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2699500</v>
      </c>
      <c r="F7" s="24"/>
      <c r="G7" s="24">
        <f>G8</f>
        <v>2071287.99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2699500</v>
      </c>
      <c r="F8" s="23"/>
      <c r="G8" s="23">
        <f>G9+G10</f>
        <v>2071287.99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2691500</v>
      </c>
      <c r="F9" s="28"/>
      <c r="G9" s="23">
        <v>2064214.08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8000</v>
      </c>
      <c r="F10" s="29"/>
      <c r="G10" s="23">
        <v>7073.91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815500</v>
      </c>
      <c r="F14" s="30"/>
      <c r="G14" s="24">
        <f>G15+G17</f>
        <v>622204.28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815500</v>
      </c>
      <c r="F15" s="30"/>
      <c r="G15" s="23">
        <f>G16</f>
        <v>622204.28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815500</v>
      </c>
      <c r="F16" s="29"/>
      <c r="G16" s="23">
        <v>622204.28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3918600</v>
      </c>
      <c r="F19" s="30"/>
      <c r="G19" s="24">
        <f>G20+G27+G30</f>
        <v>2860043.27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903000</v>
      </c>
      <c r="F20" s="30"/>
      <c r="G20" s="24">
        <f>G23+G26</f>
        <v>732043.81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903000</v>
      </c>
      <c r="F23" s="35"/>
      <c r="G23" s="34">
        <v>732043.81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2819600</v>
      </c>
      <c r="F27" s="36"/>
      <c r="G27" s="37">
        <f>G28+G29</f>
        <v>1981318.23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2807100</v>
      </c>
      <c r="F28" s="35"/>
      <c r="G28" s="34">
        <v>1968941.13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12500</v>
      </c>
      <c r="F29" s="35"/>
      <c r="G29" s="34">
        <v>12377.1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146681.23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192979.9</v>
      </c>
      <c r="F31" s="35"/>
      <c r="G31" s="34">
        <v>143661.13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>
        <v>3020.1</v>
      </c>
      <c r="F32" s="35"/>
      <c r="G32" s="34">
        <v>3020.1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1183400</v>
      </c>
      <c r="F33" s="39"/>
      <c r="G33" s="37">
        <f>G34+G36+G38+G40</f>
        <v>849814.95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272700</v>
      </c>
      <c r="F34" s="36"/>
      <c r="G34" s="34">
        <f>G35</f>
        <v>219869.25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272700</v>
      </c>
      <c r="F35" s="35"/>
      <c r="G35" s="34">
        <v>219869.25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851500</v>
      </c>
      <c r="F38" s="36"/>
      <c r="G38" s="34">
        <f>G39</f>
        <v>586403.57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851500</v>
      </c>
      <c r="F39" s="35"/>
      <c r="G39" s="34">
        <v>586403.57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43542.13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43542.13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19702762.08</v>
      </c>
      <c r="F42" s="41"/>
      <c r="G42" s="40">
        <f>G43</f>
        <v>12554574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19702762.08</v>
      </c>
      <c r="F43" s="41"/>
      <c r="G43" s="40">
        <f>G45</f>
        <v>12554574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19702762.08</v>
      </c>
      <c r="F45" s="41"/>
      <c r="G45" s="40">
        <v>12554574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11791877.01</v>
      </c>
      <c r="F48" s="42"/>
      <c r="G48" s="42">
        <f>G69+G91+G94+G112+G121+G125+G134+G139+G149+G159+G185+G175</f>
        <v>9296139.9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1671900</v>
      </c>
      <c r="F69" s="26"/>
      <c r="G69" s="26">
        <f>G71+G81</f>
        <v>1416180.77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1339900</v>
      </c>
      <c r="F71" s="45"/>
      <c r="G71" s="46">
        <f>G72+G73+G74+G75+G76+G77+G78+G79+G80</f>
        <v>1132758.19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234200</v>
      </c>
      <c r="F72" s="41"/>
      <c r="G72" s="40">
        <v>182072.06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292800</v>
      </c>
      <c r="F75" s="41"/>
      <c r="G75" s="40">
        <v>177128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186900</v>
      </c>
      <c r="F76" s="41"/>
      <c r="G76" s="40">
        <v>160415.6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617000</v>
      </c>
      <c r="F77" s="41"/>
      <c r="G77" s="40">
        <v>607427.32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5715.21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332000</v>
      </c>
      <c r="F81" s="47"/>
      <c r="G81" s="23">
        <f>G82+G83</f>
        <v>283422.58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332000</v>
      </c>
      <c r="F83" s="43"/>
      <c r="G83" s="44">
        <f>G85+G86+G87+G88+G89+G90</f>
        <v>283422.58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241000</v>
      </c>
      <c r="F85" s="41"/>
      <c r="G85" s="40">
        <v>195518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91000</v>
      </c>
      <c r="F88" s="41"/>
      <c r="G88" s="40">
        <v>87904.58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22176.64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15176.64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15176.64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>
        <v>15176.64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66075.5</v>
      </c>
      <c r="F121" s="40"/>
      <c r="G121" s="49">
        <f>G122</f>
        <v>65849.3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66075.5</v>
      </c>
      <c r="F122" s="40"/>
      <c r="G122" s="40">
        <f>G123+G124</f>
        <v>65849.3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66075.5</v>
      </c>
      <c r="F124" s="41"/>
      <c r="G124" s="40">
        <v>65849.3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1897824.47</v>
      </c>
      <c r="F125" s="27"/>
      <c r="G125" s="25">
        <f>G127+G131</f>
        <v>1860525.6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1897824.47</v>
      </c>
      <c r="F127" s="33"/>
      <c r="G127" s="50">
        <f>G128+G129+G130</f>
        <v>1860525.6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1897824.47</v>
      </c>
      <c r="F129" s="41"/>
      <c r="G129" s="40">
        <v>1860525.6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1466400</v>
      </c>
      <c r="F149" s="31"/>
      <c r="G149" s="25">
        <f>G151+G155</f>
        <v>1091717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1164700</v>
      </c>
      <c r="F151" s="51"/>
      <c r="G151" s="50">
        <f>G153+G154+G152</f>
        <v>790067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629900</v>
      </c>
      <c r="F153" s="40"/>
      <c r="G153" s="40">
        <v>255506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534800</v>
      </c>
      <c r="F154" s="40"/>
      <c r="G154" s="40">
        <v>534561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301700</v>
      </c>
      <c r="F155" s="51"/>
      <c r="G155" s="50">
        <f>G156+G157</f>
        <v>301650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301700</v>
      </c>
      <c r="F157" s="41"/>
      <c r="G157" s="40">
        <f>G158</f>
        <v>301650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301700</v>
      </c>
      <c r="F158" s="41"/>
      <c r="G158" s="40">
        <v>301650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5266677.04</v>
      </c>
      <c r="F159" s="27"/>
      <c r="G159" s="25">
        <f>G161+G168</f>
        <v>3588258.6900000004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5040877.04</v>
      </c>
      <c r="F161" s="50"/>
      <c r="G161" s="50">
        <f>G162+G163+G164+G165+G166</f>
        <v>3364234.68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>
        <v>58200</v>
      </c>
      <c r="F162" s="41"/>
      <c r="G162" s="40">
        <v>58200</v>
      </c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4901677.04</v>
      </c>
      <c r="F164" s="41"/>
      <c r="G164" s="40">
        <v>3225674.68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81000</v>
      </c>
      <c r="F165" s="41"/>
      <c r="G165" s="40">
        <v>80360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225800</v>
      </c>
      <c r="F168" s="33"/>
      <c r="G168" s="50">
        <f>G169+G170</f>
        <v>224024.01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>
        <v>4500</v>
      </c>
      <c r="F169" s="41"/>
      <c r="G169" s="40">
        <v>4500</v>
      </c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221300</v>
      </c>
      <c r="F170" s="52"/>
      <c r="G170" s="53">
        <f>G171+G173+G174</f>
        <v>219524.01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16000</v>
      </c>
      <c r="F171" s="43"/>
      <c r="G171" s="45">
        <v>16000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15400</v>
      </c>
      <c r="F173" s="36"/>
      <c r="G173" s="34">
        <v>14988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189900</v>
      </c>
      <c r="F174" s="35"/>
      <c r="G174" s="34">
        <v>188536.01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1395000</v>
      </c>
      <c r="F185" s="27"/>
      <c r="G185" s="25">
        <f>G187+G197</f>
        <v>1251431.9000000001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1384294</v>
      </c>
      <c r="F187" s="33"/>
      <c r="G187" s="50">
        <f>G188+G189+G190+G191+G192+G193+G194+G195</f>
        <v>1240725.9000000001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28500</v>
      </c>
      <c r="F188" s="41"/>
      <c r="G188" s="40">
        <v>22500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307500</v>
      </c>
      <c r="F190" s="41"/>
      <c r="G190" s="40">
        <v>224814.93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825176</v>
      </c>
      <c r="F191" s="41"/>
      <c r="G191" s="40">
        <v>774335.67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223118</v>
      </c>
      <c r="F192" s="41"/>
      <c r="G192" s="40">
        <v>219075.3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10706</v>
      </c>
      <c r="F197" s="33"/>
      <c r="G197" s="50">
        <f>G198+G199</f>
        <v>10706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E202+E204</f>
        <v>10706</v>
      </c>
      <c r="F199" s="33"/>
      <c r="G199" s="50">
        <f>G201+G202+G203+G204+G205</f>
        <v>10706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2590</v>
      </c>
      <c r="F202" s="41"/>
      <c r="G202" s="40">
        <v>2590</v>
      </c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8116</v>
      </c>
      <c r="F204" s="41"/>
      <c r="G204" s="40">
        <v>8116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2385984.7800000003</v>
      </c>
      <c r="F206" s="49"/>
      <c r="G206" s="49">
        <f>G207+G210+G213+G216</f>
        <v>1651930.4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41000</v>
      </c>
      <c r="F207" s="49"/>
      <c r="G207" s="49">
        <f>G208</f>
        <v>12245.25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41000</v>
      </c>
      <c r="F208" s="40"/>
      <c r="G208" s="40">
        <f>G209</f>
        <v>12245.25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41000</v>
      </c>
      <c r="F209" s="40"/>
      <c r="G209" s="40">
        <v>12245.25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1073984.78</v>
      </c>
      <c r="F213" s="49"/>
      <c r="G213" s="49">
        <f>G214</f>
        <v>795370.32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1073984.78</v>
      </c>
      <c r="F214" s="40"/>
      <c r="G214" s="40">
        <f>G215</f>
        <v>795370.32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1073984.78</v>
      </c>
      <c r="F215" s="40"/>
      <c r="G215" s="40">
        <v>795370.32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1271000</v>
      </c>
      <c r="F216" s="49"/>
      <c r="G216" s="49">
        <f>G217</f>
        <v>844314.83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1271000</v>
      </c>
      <c r="F217" s="40"/>
      <c r="G217" s="40">
        <f>G218</f>
        <v>844314.83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1271000</v>
      </c>
      <c r="F218" s="40"/>
      <c r="G218" s="40">
        <v>844314.83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672000</v>
      </c>
      <c r="F219" s="38"/>
      <c r="G219" s="49">
        <f>G220</f>
        <v>564192.87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672000</v>
      </c>
      <c r="F220" s="43"/>
      <c r="G220" s="46">
        <f>G222</f>
        <v>564192.87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672000</v>
      </c>
      <c r="F222" s="33"/>
      <c r="G222" s="40">
        <f>G223</f>
        <v>564192.87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672000</v>
      </c>
      <c r="F223" s="41"/>
      <c r="G223" s="40">
        <v>564192.87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200039.58</v>
      </c>
      <c r="E245" s="56">
        <f t="shared" si="2"/>
        <v>200039.58</v>
      </c>
      <c r="F245" s="56">
        <f t="shared" si="2"/>
        <v>200039.58</v>
      </c>
      <c r="G245" s="56">
        <f t="shared" si="2"/>
        <v>200039.58</v>
      </c>
      <c r="H245" s="19"/>
      <c r="I245" s="19"/>
    </row>
    <row r="246" spans="1:9" ht="24" customHeight="1">
      <c r="A246" s="10">
        <v>200</v>
      </c>
      <c r="B246" s="9" t="s">
        <v>314</v>
      </c>
      <c r="C246" s="9" t="s">
        <v>113</v>
      </c>
      <c r="D246" s="33">
        <f t="shared" si="2"/>
        <v>200039.58</v>
      </c>
      <c r="E246" s="41">
        <f t="shared" si="2"/>
        <v>200039.58</v>
      </c>
      <c r="F246" s="41">
        <f t="shared" si="2"/>
        <v>200039.58</v>
      </c>
      <c r="G246" s="41">
        <f t="shared" si="2"/>
        <v>200039.58</v>
      </c>
      <c r="H246" s="19"/>
      <c r="I246" s="19"/>
    </row>
    <row r="247" spans="1:9" ht="26.25" customHeight="1">
      <c r="A247" s="10">
        <v>200</v>
      </c>
      <c r="B247" s="9" t="s">
        <v>313</v>
      </c>
      <c r="C247" s="9" t="s">
        <v>262</v>
      </c>
      <c r="D247" s="33">
        <v>200039.58</v>
      </c>
      <c r="E247" s="41">
        <v>200039.58</v>
      </c>
      <c r="F247" s="41">
        <v>200039.58</v>
      </c>
      <c r="G247" s="41">
        <v>200039.58</v>
      </c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1000</v>
      </c>
      <c r="E248" s="49">
        <f>E249</f>
        <v>1000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1000</v>
      </c>
      <c r="E249" s="46">
        <f>E251</f>
        <v>1000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1000</v>
      </c>
      <c r="E251" s="40">
        <v>1000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99500</v>
      </c>
      <c r="F257" s="38"/>
      <c r="G257" s="42">
        <f>G258+G264</f>
        <v>61027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99500</v>
      </c>
      <c r="F258" s="38"/>
      <c r="G258" s="49">
        <f>G259</f>
        <v>61027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99500</v>
      </c>
      <c r="F259" s="33"/>
      <c r="G259" s="40">
        <f>G260</f>
        <v>61027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99500</v>
      </c>
      <c r="F260" s="41"/>
      <c r="G260" s="40">
        <v>61027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500</v>
      </c>
      <c r="F274" s="55"/>
      <c r="G274" s="42">
        <f>G275+G279</f>
        <v>399.19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500</v>
      </c>
      <c r="F275" s="55"/>
      <c r="G275" s="49">
        <f>G276</f>
        <v>399.19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500</v>
      </c>
      <c r="F276" s="51"/>
      <c r="G276" s="40">
        <f>G277+G278</f>
        <v>399.19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500</v>
      </c>
      <c r="F277" s="40"/>
      <c r="G277" s="40">
        <v>399.19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/>
      <c r="F281" s="41"/>
      <c r="G281" s="40"/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7">
        <v>20803049.36</v>
      </c>
      <c r="E286" s="58">
        <v>-9260374.51</v>
      </c>
      <c r="F286" s="58">
        <v>13086862.41</v>
      </c>
      <c r="G286" s="58">
        <v>-9922360.39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2023-10-02T10:23:00Z</cp:lastPrinted>
  <dcterms:created xsi:type="dcterms:W3CDTF">2014-08-26T07:56:34Z</dcterms:created>
  <dcterms:modified xsi:type="dcterms:W3CDTF">2023-10-02T10:23:25Z</dcterms:modified>
  <cp:category/>
  <cp:version/>
  <cp:contentType/>
  <cp:contentStatus/>
</cp:coreProperties>
</file>