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04.2025 - копия\мес.на 01.06.25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E96" i="2" l="1"/>
  <c r="G112" i="2" l="1"/>
  <c r="F112" i="2" s="1"/>
  <c r="F113" i="2"/>
  <c r="H113" i="2"/>
  <c r="H114" i="2"/>
  <c r="H112" i="2" l="1"/>
  <c r="G17" i="2" l="1"/>
  <c r="E17" i="2" l="1"/>
  <c r="F99" i="2" l="1"/>
  <c r="D106" i="2" l="1"/>
  <c r="D97" i="2"/>
  <c r="F105" i="2"/>
  <c r="D105" i="2"/>
  <c r="F106" i="2" l="1"/>
  <c r="G96" i="2" l="1"/>
  <c r="E65" i="2" l="1"/>
  <c r="G43" i="2" l="1"/>
  <c r="F97" i="2" l="1"/>
  <c r="G80" i="2"/>
  <c r="E91" i="2" l="1"/>
  <c r="F98" i="2" l="1"/>
  <c r="F96" i="2" s="1"/>
  <c r="F92" i="2" l="1"/>
  <c r="D99" i="2"/>
  <c r="D98" i="2"/>
  <c r="D96" i="2" s="1"/>
  <c r="D81" i="2"/>
  <c r="D79" i="2"/>
  <c r="G108" i="2" l="1"/>
  <c r="F81" i="2" l="1"/>
  <c r="F79" i="2"/>
  <c r="G67" i="2"/>
  <c r="G65" i="2" s="1"/>
  <c r="E80" i="2" l="1"/>
  <c r="D80" i="2"/>
  <c r="F80" i="2" l="1"/>
  <c r="G91" i="2"/>
  <c r="F91" i="2"/>
  <c r="D91" i="2"/>
  <c r="G88" i="2" l="1"/>
  <c r="F95" i="2" l="1"/>
  <c r="F90" i="2" s="1"/>
  <c r="G84" i="2" l="1"/>
  <c r="G83" i="2" s="1"/>
  <c r="G82" i="2" s="1"/>
  <c r="E84" i="2" l="1"/>
  <c r="E83" i="2" l="1"/>
  <c r="E82" i="2" s="1"/>
  <c r="G57" i="2" l="1"/>
  <c r="F57" i="2"/>
  <c r="E57" i="2"/>
  <c r="D57" i="2"/>
  <c r="D108" i="2" l="1"/>
  <c r="D107" i="2" s="1"/>
  <c r="G62" i="2"/>
  <c r="F62" i="2"/>
  <c r="E62" i="2"/>
  <c r="G59" i="2"/>
  <c r="G56" i="2" s="1"/>
  <c r="F59" i="2"/>
  <c r="F56" i="2" s="1"/>
  <c r="E59" i="2"/>
  <c r="E56" i="2" s="1"/>
  <c r="D59" i="2"/>
  <c r="D56" i="2" s="1"/>
  <c r="D62" i="2"/>
  <c r="G53" i="2"/>
  <c r="F53" i="2"/>
  <c r="E53" i="2"/>
  <c r="D53" i="2"/>
  <c r="G50" i="2"/>
  <c r="G49" i="2" s="1"/>
  <c r="F50" i="2"/>
  <c r="F49" i="2" s="1"/>
  <c r="E50" i="2"/>
  <c r="E49" i="2" s="1"/>
  <c r="D50" i="2"/>
  <c r="D49" i="2" s="1"/>
  <c r="G46" i="2"/>
  <c r="G45" i="2" s="1"/>
  <c r="F46" i="2"/>
  <c r="F45" i="2" s="1"/>
  <c r="E45" i="2"/>
  <c r="D46" i="2"/>
  <c r="D45" i="2" s="1"/>
  <c r="G42" i="2"/>
  <c r="F43" i="2"/>
  <c r="F42" i="2" s="1"/>
  <c r="E43" i="2"/>
  <c r="E42" i="2" s="1"/>
  <c r="D43" i="2"/>
  <c r="D42" i="2" s="1"/>
  <c r="G36" i="2"/>
  <c r="F36" i="2"/>
  <c r="E36" i="2"/>
  <c r="D36" i="2"/>
  <c r="G34" i="2"/>
  <c r="F34" i="2"/>
  <c r="E34" i="2"/>
  <c r="D34" i="2"/>
  <c r="D33" i="2" s="1"/>
  <c r="G31" i="2"/>
  <c r="F31" i="2"/>
  <c r="E31" i="2"/>
  <c r="D31" i="2"/>
  <c r="G28" i="2"/>
  <c r="G27" i="2" s="1"/>
  <c r="F28" i="2"/>
  <c r="F27" i="2" s="1"/>
  <c r="E28" i="2"/>
  <c r="E27" i="2" s="1"/>
  <c r="D28" i="2"/>
  <c r="D27" i="2" s="1"/>
  <c r="G16" i="2"/>
  <c r="F17" i="2"/>
  <c r="F16" i="2" s="1"/>
  <c r="E16" i="2"/>
  <c r="D17" i="2"/>
  <c r="D16" i="2" s="1"/>
  <c r="E108" i="2"/>
  <c r="E107" i="2" s="1"/>
  <c r="G107" i="2"/>
  <c r="F108" i="2"/>
  <c r="F107" i="2" s="1"/>
  <c r="D73" i="2"/>
  <c r="G71" i="2"/>
  <c r="F71" i="2"/>
  <c r="E71" i="2"/>
  <c r="D71" i="2"/>
  <c r="D30" i="2" l="1"/>
  <c r="D70" i="2"/>
  <c r="G64" i="2"/>
  <c r="F67" i="2"/>
  <c r="F65" i="2" s="1"/>
  <c r="F64" i="2" s="1"/>
  <c r="E67" i="2"/>
  <c r="E64" i="2" s="1"/>
  <c r="D67" i="2"/>
  <c r="D65" i="2" s="1"/>
  <c r="D64" i="2" s="1"/>
  <c r="G61" i="2"/>
  <c r="G55" i="2" s="1"/>
  <c r="F61" i="2"/>
  <c r="F55" i="2" s="1"/>
  <c r="E61" i="2"/>
  <c r="E55" i="2" s="1"/>
  <c r="D61" i="2"/>
  <c r="D55" i="2" s="1"/>
  <c r="E52" i="2" l="1"/>
  <c r="E48" i="2" s="1"/>
  <c r="G52" i="2"/>
  <c r="G48" i="2" s="1"/>
  <c r="F52" i="2"/>
  <c r="F48" i="2" s="1"/>
  <c r="D52" i="2"/>
  <c r="D48" i="2" s="1"/>
  <c r="D41" i="2"/>
  <c r="E41" i="2"/>
  <c r="F41" i="2"/>
  <c r="G41" i="2"/>
  <c r="G39" i="2"/>
  <c r="G38" i="2" s="1"/>
  <c r="F39" i="2"/>
  <c r="F38" i="2" s="1"/>
  <c r="E39" i="2"/>
  <c r="E38" i="2" s="1"/>
  <c r="D39" i="2"/>
  <c r="D38" i="2" s="1"/>
  <c r="D15" i="2" l="1"/>
  <c r="E73" i="2"/>
  <c r="E70" i="2" s="1"/>
  <c r="F73" i="2"/>
  <c r="F70" i="2" s="1"/>
  <c r="G73" i="2"/>
  <c r="G70" i="2" s="1"/>
  <c r="E95" i="2"/>
  <c r="E90" i="2" s="1"/>
  <c r="G95" i="2"/>
  <c r="G90" i="2" s="1"/>
  <c r="D95" i="2"/>
  <c r="D90" i="2" s="1"/>
  <c r="E88" i="2"/>
  <c r="E87" i="2" s="1"/>
  <c r="F88" i="2"/>
  <c r="F87" i="2" s="1"/>
  <c r="G87" i="2"/>
  <c r="D88" i="2"/>
  <c r="D87" i="2" s="1"/>
  <c r="E78" i="2"/>
  <c r="F78" i="2"/>
  <c r="G78" i="2"/>
  <c r="D78" i="2"/>
  <c r="D77" i="2" s="1"/>
  <c r="G77" i="2" l="1"/>
  <c r="G76" i="2" s="1"/>
  <c r="G75" i="2" s="1"/>
  <c r="F77" i="2"/>
  <c r="F76" i="2" s="1"/>
  <c r="E77" i="2"/>
  <c r="E76" i="2" s="1"/>
  <c r="F33" i="2"/>
  <c r="F30" i="2" s="1"/>
  <c r="G33" i="2"/>
  <c r="G30" i="2" s="1"/>
  <c r="G15" i="2" s="1"/>
  <c r="G13" i="2" s="1"/>
  <c r="E33" i="2"/>
  <c r="E30" i="2" s="1"/>
  <c r="E15" i="2" s="1"/>
  <c r="D76" i="2"/>
  <c r="D75" i="2" s="1"/>
  <c r="F15" i="2"/>
  <c r="F75" i="2" l="1"/>
  <c r="F13" i="2" s="1"/>
  <c r="E75" i="2"/>
  <c r="E13" i="2" s="1"/>
  <c r="D13" i="2"/>
</calcChain>
</file>

<file path=xl/sharedStrings.xml><?xml version="1.0" encoding="utf-8"?>
<sst xmlns="http://schemas.openxmlformats.org/spreadsheetml/2006/main" count="640" uniqueCount="366">
  <si>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</si>
  <si>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</si>
  <si>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</si>
  <si>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</si>
  <si>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</si>
  <si>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</si>
  <si>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</si>
  <si>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</si>
  <si>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</si>
  <si>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</si>
  <si>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</si>
  <si>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</si>
  <si>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</si>
  <si>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</si>
  <si>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</si>
  <si>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</si>
  <si>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</si>
  <si>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</si>
  <si>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</si>
  <si>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</si>
  <si>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</si>
  <si>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</si>
  <si>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</si>
  <si>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</si>
  <si>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</si>
  <si>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</si>
  <si>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</si>
  <si>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</si>
  <si>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</si>
  <si>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</si>
  <si>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</si>
  <si>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</si>
  <si>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</si>
  <si>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</si>
  <si>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</si>
  <si>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</si>
  <si>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</si>
  <si>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</si>
  <si>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</si>
  <si>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</si>
  <si>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</si>
  <si>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</si>
  <si>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</si>
  <si>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</si>
  <si>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</si>
  <si>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</si>
  <si>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</si>
  <si>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</si>
  <si>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</si>
  <si>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</si>
  <si>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</si>
  <si>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</si>
  <si>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</si>
  <si>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</si>
  <si>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</si>
  <si>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</si>
  <si>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</si>
  <si>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</si>
  <si>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</si>
  <si>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</si>
  <si>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</si>
  <si>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</si>
  <si>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</si>
  <si>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</si>
  <si>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</si>
  <si>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</si>
  <si>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</si>
  <si>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</si>
  <si>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</si>
  <si>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</si>
  <si>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</si>
  <si>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</si>
  <si>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</si>
  <si>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</si>
  <si>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</si>
  <si>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</si>
  <si>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</si>
  <si>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</si>
  <si>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</si>
  <si>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</si>
  <si>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</si>
  <si>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</si>
  <si>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</si>
  <si>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</si>
  <si>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</si>
  <si>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</si>
  <si>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</si>
  <si>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</si>
  <si>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</si>
  <si>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</si>
  <si>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</si>
  <si>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</si>
  <si>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</si>
  <si>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</si>
  <si>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</si>
  <si>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</si>
  <si>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</si>
  <si>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</si>
  <si>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</si>
  <si>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</si>
  <si>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</si>
  <si>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</si>
  <si>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</si>
  <si>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</si>
  <si>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</si>
  <si>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</si>
  <si>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</si>
  <si>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</si>
  <si>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</si>
  <si>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</si>
  <si>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</si>
  <si>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</si>
  <si>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</si>
  <si>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</si>
  <si>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</si>
  <si>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</si>
  <si>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</si>
  <si>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</si>
  <si>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</si>
  <si>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</si>
  <si>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</si>
  <si>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</si>
  <si>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</si>
  <si>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</si>
  <si>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</si>
  <si>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</si>
  <si>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</si>
  <si>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</si>
  <si>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</si>
  <si>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</si>
  <si>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</si>
  <si>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</si>
  <si>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</si>
  <si>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</si>
  <si>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</si>
  <si>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</si>
  <si>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</si>
  <si>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</si>
  <si>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</si>
  <si>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</si>
  <si>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</si>
  <si>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</si>
  <si>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</si>
  <si>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</si>
  <si>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</si>
  <si>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</si>
  <si>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</si>
  <si>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</si>
  <si>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</si>
  <si>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</si>
  <si>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</si>
  <si>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</si>
  <si>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</si>
  <si>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</si>
  <si>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</si>
  <si>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</si>
  <si>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</si>
  <si>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</si>
  <si>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</si>
  <si>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</si>
  <si>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</si>
  <si>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</si>
  <si>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</si>
  <si>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</si>
  <si>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</si>
  <si>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</si>
  <si>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</si>
  <si>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</si>
  <si>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</si>
  <si>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</si>
  <si>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</si>
  <si>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</si>
  <si>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</si>
  <si>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</si>
  <si>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</si>
  <si>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</si>
  <si>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</si>
  <si>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</si>
  <si>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</si>
  <si>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</si>
  <si>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</si>
  <si>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</si>
  <si>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</si>
  <si>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</si>
  <si>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</si>
  <si>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</si>
  <si>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</si>
  <si>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</si>
  <si>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</si>
  <si>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</si>
  <si>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</si>
  <si>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</si>
  <si>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</si>
  <si>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</si>
  <si>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</si>
  <si>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</si>
  <si>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</si>
  <si>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</si>
  <si>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</si>
  <si>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</si>
  <si>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</si>
  <si>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</si>
  <si>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</si>
  <si>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</si>
  <si>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</si>
  <si>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</si>
  <si>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</si>
  <si>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</si>
  <si>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</si>
  <si>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</si>
  <si>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</si>
  <si>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</si>
  <si>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</si>
  <si>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</si>
  <si>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</si>
  <si>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</si>
  <si>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</si>
  <si>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</si>
  <si>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</si>
  <si>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</si>
  <si>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</si>
  <si>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</si>
  <si>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</si>
  <si>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</si>
  <si>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</si>
  <si>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</si>
  <si>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</si>
  <si>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</si>
  <si>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</si>
  <si>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</si>
  <si>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</si>
  <si>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</si>
  <si>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</si>
  <si>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</si>
  <si>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</si>
  <si>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</si>
  <si>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</si>
  <si>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</si>
  <si>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</si>
  <si>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</si>
  <si>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</si>
  <si>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</si>
  <si>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</si>
  <si>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</si>
  <si>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</si>
  <si>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</si>
  <si>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</si>
  <si>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</si>
  <si>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</si>
  <si>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</si>
  <si>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</si>
  <si>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</si>
  <si>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</si>
  <si>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</si>
  <si>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</si>
  <si>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</si>
  <si>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</si>
  <si>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</si>
  <si>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</si>
  <si>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</si>
  <si>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</si>
  <si>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</si>
  <si>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</si>
  <si>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</si>
  <si>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</si>
  <si>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</si>
  <si>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</si>
  <si>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</si>
  <si>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</si>
  <si>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</si>
  <si>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</si>
  <si>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</si>
  <si>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</si>
  <si>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</si>
  <si>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</si>
  <si>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</si>
  <si>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</si>
  <si>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</si>
  <si>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</si>
  <si>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</si>
  <si>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</si>
  <si>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</si>
  <si>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</si>
  <si>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</si>
  <si>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</si>
  <si>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</si>
  <si>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</si>
  <si>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</si>
  <si>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</si>
  <si>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</si>
  <si>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</si>
  <si>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</si>
  <si>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</si>
  <si>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</si>
  <si>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</si>
  <si>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</si>
  <si>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</si>
  <si>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</si>
  <si>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</si>
  <si>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</si>
  <si>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</si>
  <si>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</si>
  <si>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</si>
  <si>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</si>
  <si>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</si>
  <si>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</si>
  <si>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</si>
  <si>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</si>
  <si>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</si>
  <si>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</si>
  <si>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</si>
  <si>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</si>
  <si>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</si>
  <si>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</si>
  <si>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</si>
  <si>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</si>
  <si>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</si>
  <si>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</si>
  <si>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</si>
  <si>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</si>
  <si>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</si>
  <si>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</si>
  <si>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</si>
  <si>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</si>
  <si>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</si>
  <si>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</si>
  <si>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</si>
  <si>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</si>
  <si>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</si>
  <si>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</si>
  <si>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</si>
  <si>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</si>
  <si>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</si>
  <si>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</si>
  <si>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</si>
  <si>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</si>
  <si>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</si>
  <si>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</si>
  <si>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</si>
  <si>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</si>
  <si>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</si>
  <si>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</si>
  <si>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</si>
  <si>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</si>
  <si>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</si>
  <si>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</si>
  <si>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</si>
  <si>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</si>
  <si>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</si>
  <si>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</si>
  <si>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</si>
  <si>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Охрана окружающей среды</t>
  </si>
  <si>
    <t>содержание и обсл.мест массового отдыха</t>
  </si>
  <si>
    <t>Организация системы раздельного накопления ТКО</t>
  </si>
  <si>
    <t>000 1 01 02150 01 1000110</t>
  </si>
  <si>
    <t>000 1 01 02160 01 1000110</t>
  </si>
  <si>
    <t>НДФЛ с доходов резидентов РФ за исключением выплат, относящихся к районным коэффициентам и процентным надбавкам,от 20 до 50 млн рублей.</t>
  </si>
  <si>
    <t>НДФЛ с доходов резидентов РФ за исключением выплат, относящихся к районным коэффициентам и процентным надбавкам,  свыше 20 млн, но не более 50 млн руб. в год</t>
  </si>
  <si>
    <t>000 1 01 02170 01 1000110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</si>
  <si>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</si>
  <si>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межбюджетные трансферты премия главы</t>
  </si>
  <si>
    <t>000 2 08 050001 00000150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</si>
  <si>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</si>
  <si>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01.06.2025</t>
  </si>
  <si>
    <t>000 1 16 10081100000 140</t>
  </si>
  <si>
    <t>Платежи в целях возмещения ущерба при расторжении муниципального контракта,заключенного с муниципальным органом сельского поселения (муниципальным казенным учреждением), в связи с односторонним отказом исполнителя (подрядчика) от его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</si>
</sst>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20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2" fontId="18" fillId="0" borderId="34" xfId="46" applyNumberFormat="1" applyFont="1" applyBorder="1" applyAlignment="1" applyProtection="1"/>
    <xf numFmtId="0" fontId="22" fillId="0" borderId="34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2" fillId="0" borderId="1" xfId="44" applyNumberFormat="1" applyFont="1" applyBorder="1" applyAlignment="1" applyProtection="1">
      <alignment wrapText="1"/>
    </xf>
    <xf numFmtId="2" fontId="22" fillId="0" borderId="41" xfId="47" applyNumberFormat="1" applyFont="1" applyBorder="1" applyAlignment="1" applyProtection="1">
      <alignment shrinkToFit="1"/>
    </xf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zoomScaleNormal="100" workbookViewId="0">
      <selection activeCell="A119" sqref="A1:G119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4" t="s">
        <v>240</v>
      </c>
      <c r="D2" s="175"/>
      <c r="E2" s="175"/>
      <c r="F2" s="175"/>
      <c r="G2" s="138"/>
      <c r="H2" s="81"/>
    </row>
    <row r="3" spans="1:8" ht="14.1" customHeight="1" x14ac:dyDescent="0.3">
      <c r="A3" s="137"/>
      <c r="B3" s="137"/>
      <c r="C3" s="173" t="s">
        <v>363</v>
      </c>
      <c r="D3" s="173"/>
      <c r="E3" s="173"/>
      <c r="F3" s="173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87" t="s">
        <v>241</v>
      </c>
      <c r="B6" s="187"/>
      <c r="C6" s="188" t="s">
        <v>306</v>
      </c>
      <c r="D6" s="188"/>
      <c r="E6" s="188"/>
      <c r="F6" s="188"/>
      <c r="G6" s="142"/>
    </row>
    <row r="7" spans="1:8" ht="14.1" customHeight="1" x14ac:dyDescent="0.3">
      <c r="A7" s="187" t="s">
        <v>0</v>
      </c>
      <c r="B7" s="187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6" t="s">
        <v>260</v>
      </c>
      <c r="D8" s="177"/>
      <c r="E8" s="177"/>
      <c r="F8" s="177"/>
      <c r="G8" s="177"/>
      <c r="H8" s="86"/>
    </row>
    <row r="9" spans="1:8" ht="12.95" customHeight="1" x14ac:dyDescent="0.25">
      <c r="A9" s="185" t="s">
        <v>2</v>
      </c>
      <c r="B9" s="180" t="s">
        <v>3</v>
      </c>
      <c r="C9" s="178" t="s">
        <v>1</v>
      </c>
      <c r="D9" s="180" t="s">
        <v>242</v>
      </c>
      <c r="E9" s="183" t="s">
        <v>263</v>
      </c>
      <c r="F9" s="180" t="s">
        <v>243</v>
      </c>
      <c r="G9" s="183" t="s">
        <v>244</v>
      </c>
      <c r="H9" s="87"/>
    </row>
    <row r="10" spans="1:8" ht="12" customHeight="1" x14ac:dyDescent="0.25">
      <c r="A10" s="186"/>
      <c r="B10" s="181"/>
      <c r="C10" s="179"/>
      <c r="D10" s="181"/>
      <c r="E10" s="184"/>
      <c r="F10" s="181"/>
      <c r="G10" s="184"/>
      <c r="H10" s="88"/>
    </row>
    <row r="11" spans="1:8" ht="45" customHeight="1" x14ac:dyDescent="0.25">
      <c r="A11" s="186"/>
      <c r="B11" s="182"/>
      <c r="C11" s="179"/>
      <c r="D11" s="182"/>
      <c r="E11" s="184"/>
      <c r="F11" s="182"/>
      <c r="G11" s="184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D15+D75</f>
        <v>45936484.960000001</v>
      </c>
      <c r="E13" s="116">
        <f>E15+E75</f>
        <v>60277084.960000001</v>
      </c>
      <c r="F13" s="116">
        <f>F15+F75+F112</f>
        <v>3068256</v>
      </c>
      <c r="G13" s="116">
        <f>G15+G75+G112</f>
        <v>9041235.6499999985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D16+D27+D30+D41+D55+D64+D70+D38+D48</f>
        <v>0</v>
      </c>
      <c r="E15" s="121">
        <f>E16+E27+E30+E41+E55+E64+E70+E48</f>
        <v>13433000</v>
      </c>
      <c r="F15" s="121">
        <f>F16+F27+F30+F41+F55+F64+F70</f>
        <v>0</v>
      </c>
      <c r="G15" s="121">
        <f>G16+G27+G30+G41+G64+G70+G55</f>
        <v>5590816.709999999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3536000</v>
      </c>
      <c r="F16" s="123">
        <f>F17</f>
        <v>0</v>
      </c>
      <c r="G16" s="123">
        <f>G17</f>
        <v>2142503.19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E18+E19+E20+E21+E22+E23+E24+E25</f>
        <v>3536000</v>
      </c>
      <c r="F17" s="125">
        <f>F18+F19+F20</f>
        <v>0</v>
      </c>
      <c r="G17" s="125">
        <f>G18+G19+G20+G21+G22+G24+G23+G25+G26</f>
        <v>2142503.19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2408000</v>
      </c>
      <c r="F18" s="127"/>
      <c r="G18" s="127">
        <v>899057.52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21000</v>
      </c>
      <c r="F19" s="128"/>
      <c r="G19" s="128">
        <v>27322.09</v>
      </c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7000</v>
      </c>
      <c r="F20" s="128"/>
      <c r="G20" s="128">
        <v>3470.84</v>
      </c>
      <c r="H20" s="94"/>
    </row>
    <row r="21" spans="1:8" ht="187.5" x14ac:dyDescent="0.3">
      <c r="A21" s="102"/>
      <c r="B21" s="103" t="s">
        <v>333</v>
      </c>
      <c r="C21" s="152" t="s">
        <v>334</v>
      </c>
      <c r="D21" s="127"/>
      <c r="E21" s="128">
        <v>600000</v>
      </c>
      <c r="F21" s="128"/>
      <c r="G21" s="128">
        <v>7418.54</v>
      </c>
      <c r="H21" s="94"/>
    </row>
    <row r="22" spans="1:8" ht="93.75" x14ac:dyDescent="0.3">
      <c r="A22" s="102"/>
      <c r="B22" s="103" t="s">
        <v>349</v>
      </c>
      <c r="C22" s="169" t="s">
        <v>348</v>
      </c>
      <c r="D22" s="127"/>
      <c r="E22" s="128"/>
      <c r="F22" s="128"/>
      <c r="G22" s="128">
        <v>25512.880000000001</v>
      </c>
      <c r="H22" s="94"/>
    </row>
    <row r="23" spans="1:8" ht="100.5" customHeight="1" x14ac:dyDescent="0.3">
      <c r="A23" s="102"/>
      <c r="B23" s="103" t="s">
        <v>350</v>
      </c>
      <c r="C23" s="169" t="s">
        <v>347</v>
      </c>
      <c r="D23" s="127"/>
      <c r="E23" s="128">
        <v>500000</v>
      </c>
      <c r="F23" s="128"/>
      <c r="G23" s="128">
        <v>643288.24</v>
      </c>
      <c r="H23" s="94"/>
    </row>
    <row r="24" spans="1:8" ht="100.5" customHeight="1" x14ac:dyDescent="0.3">
      <c r="A24" s="102"/>
      <c r="B24" s="103" t="s">
        <v>354</v>
      </c>
      <c r="C24" s="152" t="s">
        <v>356</v>
      </c>
      <c r="D24" s="127"/>
      <c r="E24" s="128"/>
      <c r="F24" s="128"/>
      <c r="G24" s="128">
        <v>123439.82</v>
      </c>
      <c r="H24" s="94"/>
    </row>
    <row r="25" spans="1:8" ht="100.5" customHeight="1" x14ac:dyDescent="0.3">
      <c r="A25" s="102"/>
      <c r="B25" s="103" t="s">
        <v>355</v>
      </c>
      <c r="C25" s="169" t="s">
        <v>357</v>
      </c>
      <c r="D25" s="127"/>
      <c r="E25" s="128"/>
      <c r="F25" s="128"/>
      <c r="G25" s="128">
        <v>122368.16</v>
      </c>
      <c r="H25" s="94"/>
    </row>
    <row r="26" spans="1:8" ht="252.75" customHeight="1" x14ac:dyDescent="0.3">
      <c r="A26" s="102"/>
      <c r="B26" s="103" t="s">
        <v>358</v>
      </c>
      <c r="C26" s="170" t="s">
        <v>359</v>
      </c>
      <c r="D26" s="127"/>
      <c r="E26" s="128"/>
      <c r="F26" s="128"/>
      <c r="G26" s="128">
        <v>290625.09999999998</v>
      </c>
      <c r="H26" s="94"/>
    </row>
    <row r="27" spans="1:8" ht="18.75" x14ac:dyDescent="0.3">
      <c r="A27" s="98" t="s">
        <v>11</v>
      </c>
      <c r="B27" s="99" t="s">
        <v>28</v>
      </c>
      <c r="C27" s="122" t="s">
        <v>27</v>
      </c>
      <c r="D27" s="123">
        <f t="shared" ref="D27:G28" si="0">D28</f>
        <v>0</v>
      </c>
      <c r="E27" s="123">
        <f t="shared" si="0"/>
        <v>0</v>
      </c>
      <c r="F27" s="123">
        <f t="shared" si="0"/>
        <v>0</v>
      </c>
      <c r="G27" s="123">
        <f>G28</f>
        <v>51439.49</v>
      </c>
      <c r="H27" s="94"/>
    </row>
    <row r="28" spans="1:8" ht="18.75" x14ac:dyDescent="0.3">
      <c r="A28" s="100" t="s">
        <v>11</v>
      </c>
      <c r="B28" s="101" t="s">
        <v>30</v>
      </c>
      <c r="C28" s="124" t="s">
        <v>29</v>
      </c>
      <c r="D28" s="125">
        <f t="shared" si="0"/>
        <v>0</v>
      </c>
      <c r="E28" s="125">
        <f t="shared" si="0"/>
        <v>0</v>
      </c>
      <c r="F28" s="125">
        <f t="shared" si="0"/>
        <v>0</v>
      </c>
      <c r="G28" s="125">
        <f t="shared" si="0"/>
        <v>51439.49</v>
      </c>
      <c r="H28" s="94"/>
    </row>
    <row r="29" spans="1:8" ht="18.75" x14ac:dyDescent="0.3">
      <c r="A29" s="102" t="s">
        <v>11</v>
      </c>
      <c r="B29" s="103" t="s">
        <v>31</v>
      </c>
      <c r="C29" s="126" t="s">
        <v>29</v>
      </c>
      <c r="D29" s="127"/>
      <c r="E29" s="127"/>
      <c r="F29" s="127"/>
      <c r="G29" s="127">
        <v>51439.49</v>
      </c>
      <c r="H29" s="94"/>
    </row>
    <row r="30" spans="1:8" ht="18.75" x14ac:dyDescent="0.3">
      <c r="A30" s="98" t="s">
        <v>11</v>
      </c>
      <c r="B30" s="99" t="s">
        <v>33</v>
      </c>
      <c r="C30" s="122" t="s">
        <v>32</v>
      </c>
      <c r="D30" s="123">
        <f>D31+D33</f>
        <v>0</v>
      </c>
      <c r="E30" s="123">
        <f>E31+E33</f>
        <v>9747000</v>
      </c>
      <c r="F30" s="123">
        <f>F31+F33</f>
        <v>0</v>
      </c>
      <c r="G30" s="123">
        <f>G31+G33</f>
        <v>3189910.26</v>
      </c>
      <c r="H30" s="94"/>
    </row>
    <row r="31" spans="1:8" ht="18.75" x14ac:dyDescent="0.3">
      <c r="A31" s="100" t="s">
        <v>11</v>
      </c>
      <c r="B31" s="101" t="s">
        <v>35</v>
      </c>
      <c r="C31" s="124" t="s">
        <v>34</v>
      </c>
      <c r="D31" s="125">
        <f>D32</f>
        <v>0</v>
      </c>
      <c r="E31" s="125">
        <f>E32</f>
        <v>1800000</v>
      </c>
      <c r="F31" s="125">
        <f>F32</f>
        <v>0</v>
      </c>
      <c r="G31" s="125">
        <f>G32</f>
        <v>68125.710000000006</v>
      </c>
      <c r="H31" s="94"/>
    </row>
    <row r="32" spans="1:8" ht="93.75" x14ac:dyDescent="0.3">
      <c r="A32" s="102" t="s">
        <v>11</v>
      </c>
      <c r="B32" s="103" t="s">
        <v>37</v>
      </c>
      <c r="C32" s="126" t="s">
        <v>36</v>
      </c>
      <c r="D32" s="127"/>
      <c r="E32" s="127">
        <v>1800000</v>
      </c>
      <c r="F32" s="127"/>
      <c r="G32" s="127">
        <v>68125.710000000006</v>
      </c>
      <c r="H32" s="94"/>
    </row>
    <row r="33" spans="1:8" ht="18.75" x14ac:dyDescent="0.3">
      <c r="A33" s="100" t="s">
        <v>11</v>
      </c>
      <c r="B33" s="101" t="s">
        <v>39</v>
      </c>
      <c r="C33" s="124" t="s">
        <v>38</v>
      </c>
      <c r="D33" s="125">
        <f>D34+D36</f>
        <v>0</v>
      </c>
      <c r="E33" s="125">
        <f>E34+E36</f>
        <v>7947000</v>
      </c>
      <c r="F33" s="125">
        <f>F34+F36</f>
        <v>0</v>
      </c>
      <c r="G33" s="125">
        <f>G34+G36</f>
        <v>3121784.55</v>
      </c>
      <c r="H33" s="94"/>
    </row>
    <row r="34" spans="1:8" ht="18.75" x14ac:dyDescent="0.3">
      <c r="A34" s="102" t="s">
        <v>11</v>
      </c>
      <c r="B34" s="103" t="s">
        <v>41</v>
      </c>
      <c r="C34" s="126" t="s">
        <v>40</v>
      </c>
      <c r="D34" s="127">
        <f>D35</f>
        <v>0</v>
      </c>
      <c r="E34" s="127">
        <f>E35</f>
        <v>5147000</v>
      </c>
      <c r="F34" s="127">
        <f>F35</f>
        <v>0</v>
      </c>
      <c r="G34" s="127">
        <f>G35</f>
        <v>2919033.63</v>
      </c>
      <c r="H34" s="94"/>
    </row>
    <row r="35" spans="1:8" ht="61.5" customHeight="1" x14ac:dyDescent="0.3">
      <c r="A35" s="102" t="s">
        <v>11</v>
      </c>
      <c r="B35" s="103" t="s">
        <v>42</v>
      </c>
      <c r="C35" s="126" t="s">
        <v>317</v>
      </c>
      <c r="D35" s="127"/>
      <c r="E35" s="127">
        <v>5147000</v>
      </c>
      <c r="F35" s="127"/>
      <c r="G35" s="127">
        <v>2919033.63</v>
      </c>
      <c r="H35" s="94"/>
    </row>
    <row r="36" spans="1:8" ht="18.75" x14ac:dyDescent="0.3">
      <c r="A36" s="102" t="s">
        <v>11</v>
      </c>
      <c r="B36" s="103" t="s">
        <v>44</v>
      </c>
      <c r="C36" s="126" t="s">
        <v>43</v>
      </c>
      <c r="D36" s="127">
        <f>D37</f>
        <v>0</v>
      </c>
      <c r="E36" s="127">
        <f>E37</f>
        <v>2800000</v>
      </c>
      <c r="F36" s="127">
        <f>F37</f>
        <v>0</v>
      </c>
      <c r="G36" s="127">
        <f>G37</f>
        <v>202750.92</v>
      </c>
      <c r="H36" s="94"/>
    </row>
    <row r="37" spans="1:8" ht="75" x14ac:dyDescent="0.3">
      <c r="A37" s="102" t="s">
        <v>11</v>
      </c>
      <c r="B37" s="103" t="s">
        <v>45</v>
      </c>
      <c r="C37" s="126" t="s">
        <v>318</v>
      </c>
      <c r="D37" s="127"/>
      <c r="E37" s="128">
        <v>2800000</v>
      </c>
      <c r="F37" s="128"/>
      <c r="G37" s="128">
        <v>202750.92</v>
      </c>
      <c r="H37" s="94"/>
    </row>
    <row r="38" spans="1:8" ht="18.75" hidden="1" x14ac:dyDescent="0.3">
      <c r="A38" s="104" t="s">
        <v>11</v>
      </c>
      <c r="B38" s="105" t="s">
        <v>264</v>
      </c>
      <c r="C38" s="129" t="s">
        <v>265</v>
      </c>
      <c r="D38" s="123">
        <f t="shared" ref="D38:G39" si="1">D39</f>
        <v>0</v>
      </c>
      <c r="E38" s="123">
        <f t="shared" si="1"/>
        <v>0</v>
      </c>
      <c r="F38" s="123">
        <f t="shared" si="1"/>
        <v>0</v>
      </c>
      <c r="G38" s="123">
        <f t="shared" si="1"/>
        <v>0</v>
      </c>
      <c r="H38" s="94"/>
    </row>
    <row r="39" spans="1:8" ht="25.5" hidden="1" customHeight="1" x14ac:dyDescent="0.3">
      <c r="A39" s="106" t="s">
        <v>11</v>
      </c>
      <c r="B39" s="107" t="s">
        <v>266</v>
      </c>
      <c r="C39" s="130" t="s">
        <v>267</v>
      </c>
      <c r="D39" s="125">
        <f t="shared" si="1"/>
        <v>0</v>
      </c>
      <c r="E39" s="125">
        <f t="shared" si="1"/>
        <v>0</v>
      </c>
      <c r="F39" s="125">
        <f t="shared" si="1"/>
        <v>0</v>
      </c>
      <c r="G39" s="125">
        <f t="shared" si="1"/>
        <v>0</v>
      </c>
      <c r="H39" s="94"/>
    </row>
    <row r="40" spans="1:8" ht="131.25" hidden="1" x14ac:dyDescent="0.3">
      <c r="A40" s="108" t="s">
        <v>11</v>
      </c>
      <c r="B40" s="109" t="s">
        <v>268</v>
      </c>
      <c r="C40" s="131" t="s">
        <v>269</v>
      </c>
      <c r="D40" s="127"/>
      <c r="E40" s="128"/>
      <c r="F40" s="128"/>
      <c r="G40" s="128"/>
      <c r="H40" s="94"/>
    </row>
    <row r="41" spans="1:8" ht="93.75" x14ac:dyDescent="0.3">
      <c r="A41" s="98" t="s">
        <v>11</v>
      </c>
      <c r="B41" s="99" t="s">
        <v>47</v>
      </c>
      <c r="C41" s="122" t="s">
        <v>46</v>
      </c>
      <c r="D41" s="123">
        <f>D45+D42</f>
        <v>0</v>
      </c>
      <c r="E41" s="123">
        <f>E45+E42</f>
        <v>19000</v>
      </c>
      <c r="F41" s="123">
        <f>F45+F42</f>
        <v>0</v>
      </c>
      <c r="G41" s="123">
        <f>G45+G42</f>
        <v>1209.1600000000001</v>
      </c>
      <c r="H41" s="94"/>
    </row>
    <row r="42" spans="1:8" ht="91.5" customHeight="1" x14ac:dyDescent="0.3">
      <c r="A42" s="106" t="s">
        <v>11</v>
      </c>
      <c r="B42" s="107" t="s">
        <v>270</v>
      </c>
      <c r="C42" s="130" t="s">
        <v>271</v>
      </c>
      <c r="D42" s="125">
        <f t="shared" ref="D42:G43" si="2">D43</f>
        <v>0</v>
      </c>
      <c r="E42" s="125">
        <f t="shared" si="2"/>
        <v>19000</v>
      </c>
      <c r="F42" s="125">
        <f t="shared" si="2"/>
        <v>0</v>
      </c>
      <c r="G42" s="125">
        <f t="shared" si="2"/>
        <v>1209.1600000000001</v>
      </c>
      <c r="H42" s="94"/>
    </row>
    <row r="43" spans="1:8" ht="150" x14ac:dyDescent="0.3">
      <c r="A43" s="108" t="s">
        <v>11</v>
      </c>
      <c r="B43" s="109" t="s">
        <v>272</v>
      </c>
      <c r="C43" s="131" t="s">
        <v>273</v>
      </c>
      <c r="D43" s="127">
        <f t="shared" si="2"/>
        <v>0</v>
      </c>
      <c r="E43" s="127">
        <f t="shared" si="2"/>
        <v>19000</v>
      </c>
      <c r="F43" s="127">
        <f t="shared" si="2"/>
        <v>0</v>
      </c>
      <c r="G43" s="127">
        <f>G44</f>
        <v>1209.1600000000001</v>
      </c>
      <c r="H43" s="94"/>
    </row>
    <row r="44" spans="1:8" ht="71.25" customHeight="1" x14ac:dyDescent="0.3">
      <c r="A44" s="102" t="s">
        <v>11</v>
      </c>
      <c r="B44" s="109" t="s">
        <v>274</v>
      </c>
      <c r="C44" s="131" t="s">
        <v>275</v>
      </c>
      <c r="D44" s="121"/>
      <c r="E44" s="127">
        <v>19000</v>
      </c>
      <c r="F44" s="127"/>
      <c r="G44" s="127">
        <v>1209.1600000000001</v>
      </c>
      <c r="H44" s="94"/>
    </row>
    <row r="45" spans="1:8" ht="115.5" hidden="1" customHeight="1" x14ac:dyDescent="0.3">
      <c r="A45" s="100" t="s">
        <v>11</v>
      </c>
      <c r="B45" s="101" t="s">
        <v>49</v>
      </c>
      <c r="C45" s="124" t="s">
        <v>48</v>
      </c>
      <c r="D45" s="125">
        <f t="shared" ref="D45:G46" si="3">D46</f>
        <v>0</v>
      </c>
      <c r="E45" s="125">
        <f t="shared" si="3"/>
        <v>0</v>
      </c>
      <c r="F45" s="125">
        <f t="shared" si="3"/>
        <v>0</v>
      </c>
      <c r="G45" s="125">
        <f t="shared" si="3"/>
        <v>0</v>
      </c>
      <c r="H45" s="94"/>
    </row>
    <row r="46" spans="1:8" ht="168.75" hidden="1" x14ac:dyDescent="0.3">
      <c r="A46" s="102" t="s">
        <v>11</v>
      </c>
      <c r="B46" s="103" t="s">
        <v>51</v>
      </c>
      <c r="C46" s="126" t="s">
        <v>50</v>
      </c>
      <c r="D46" s="127">
        <f t="shared" si="3"/>
        <v>0</v>
      </c>
      <c r="E46" s="127"/>
      <c r="F46" s="127">
        <f t="shared" si="3"/>
        <v>0</v>
      </c>
      <c r="G46" s="127">
        <f t="shared" si="3"/>
        <v>0</v>
      </c>
      <c r="H46" s="94"/>
    </row>
    <row r="47" spans="1:8" ht="6.75" hidden="1" customHeight="1" x14ac:dyDescent="0.3">
      <c r="A47" s="102" t="s">
        <v>11</v>
      </c>
      <c r="B47" s="103" t="s">
        <v>53</v>
      </c>
      <c r="C47" s="126" t="s">
        <v>52</v>
      </c>
      <c r="D47" s="127"/>
      <c r="E47" s="128"/>
      <c r="F47" s="128"/>
      <c r="G47" s="128"/>
      <c r="H47" s="94"/>
    </row>
    <row r="48" spans="1:8" ht="56.25" hidden="1" x14ac:dyDescent="0.3">
      <c r="A48" s="104" t="s">
        <v>11</v>
      </c>
      <c r="B48" s="105" t="s">
        <v>276</v>
      </c>
      <c r="C48" s="129" t="s">
        <v>277</v>
      </c>
      <c r="D48" s="123">
        <f>D49+D52</f>
        <v>0</v>
      </c>
      <c r="E48" s="123">
        <f>E49+E52</f>
        <v>0</v>
      </c>
      <c r="F48" s="123">
        <f>F49+F52</f>
        <v>0</v>
      </c>
      <c r="G48" s="123">
        <f>G49+G52</f>
        <v>0</v>
      </c>
      <c r="H48" s="94"/>
    </row>
    <row r="49" spans="1:8" ht="37.5" hidden="1" x14ac:dyDescent="0.3">
      <c r="A49" s="106" t="s">
        <v>11</v>
      </c>
      <c r="B49" s="107" t="s">
        <v>278</v>
      </c>
      <c r="C49" s="130" t="s">
        <v>279</v>
      </c>
      <c r="D49" s="125">
        <f t="shared" ref="D49:G50" si="4">D50</f>
        <v>0</v>
      </c>
      <c r="E49" s="125">
        <f t="shared" si="4"/>
        <v>0</v>
      </c>
      <c r="F49" s="125">
        <f t="shared" si="4"/>
        <v>0</v>
      </c>
      <c r="G49" s="125">
        <f t="shared" si="4"/>
        <v>0</v>
      </c>
      <c r="H49" s="94"/>
    </row>
    <row r="50" spans="1:8" ht="37.5" hidden="1" x14ac:dyDescent="0.3">
      <c r="A50" s="108" t="s">
        <v>11</v>
      </c>
      <c r="B50" s="109" t="s">
        <v>280</v>
      </c>
      <c r="C50" s="131" t="s">
        <v>281</v>
      </c>
      <c r="D50" s="127">
        <f t="shared" si="4"/>
        <v>0</v>
      </c>
      <c r="E50" s="127">
        <f t="shared" si="4"/>
        <v>0</v>
      </c>
      <c r="F50" s="127">
        <f t="shared" si="4"/>
        <v>0</v>
      </c>
      <c r="G50" s="127">
        <f t="shared" si="4"/>
        <v>0</v>
      </c>
      <c r="H50" s="94"/>
    </row>
    <row r="51" spans="1:8" ht="22.5" hidden="1" customHeight="1" x14ac:dyDescent="0.3">
      <c r="A51" s="108" t="s">
        <v>11</v>
      </c>
      <c r="B51" s="109" t="s">
        <v>282</v>
      </c>
      <c r="C51" s="131" t="s">
        <v>283</v>
      </c>
      <c r="D51" s="127"/>
      <c r="E51" s="128"/>
      <c r="F51" s="128"/>
      <c r="G51" s="128"/>
      <c r="H51" s="94"/>
    </row>
    <row r="52" spans="1:8" ht="25.5" hidden="1" customHeight="1" x14ac:dyDescent="0.3">
      <c r="A52" s="106" t="s">
        <v>11</v>
      </c>
      <c r="B52" s="107" t="s">
        <v>284</v>
      </c>
      <c r="C52" s="130" t="s">
        <v>285</v>
      </c>
      <c r="D52" s="125">
        <f t="shared" ref="D52:G52" si="5">D53</f>
        <v>0</v>
      </c>
      <c r="E52" s="125">
        <f t="shared" si="5"/>
        <v>0</v>
      </c>
      <c r="F52" s="125">
        <f t="shared" si="5"/>
        <v>0</v>
      </c>
      <c r="G52" s="125">
        <f t="shared" si="5"/>
        <v>0</v>
      </c>
      <c r="H52" s="94"/>
    </row>
    <row r="53" spans="1:8" ht="37.5" hidden="1" x14ac:dyDescent="0.3">
      <c r="A53" s="108" t="s">
        <v>11</v>
      </c>
      <c r="B53" s="109" t="s">
        <v>286</v>
      </c>
      <c r="C53" s="131" t="s">
        <v>287</v>
      </c>
      <c r="D53" s="127">
        <f>D54</f>
        <v>0</v>
      </c>
      <c r="E53" s="127">
        <f>E54</f>
        <v>0</v>
      </c>
      <c r="F53" s="127">
        <f>F54</f>
        <v>0</v>
      </c>
      <c r="G53" s="127">
        <f>G54</f>
        <v>0</v>
      </c>
      <c r="H53" s="94"/>
    </row>
    <row r="54" spans="1:8" ht="1.5" customHeight="1" x14ac:dyDescent="0.3">
      <c r="A54" s="108" t="s">
        <v>11</v>
      </c>
      <c r="B54" s="109" t="s">
        <v>288</v>
      </c>
      <c r="C54" s="131" t="s">
        <v>289</v>
      </c>
      <c r="D54" s="127"/>
      <c r="E54" s="128"/>
      <c r="F54" s="128"/>
      <c r="G54" s="128"/>
      <c r="H54" s="94"/>
    </row>
    <row r="55" spans="1:8" ht="33.75" customHeight="1" x14ac:dyDescent="0.3">
      <c r="A55" s="98" t="s">
        <v>11</v>
      </c>
      <c r="B55" s="99" t="s">
        <v>55</v>
      </c>
      <c r="C55" s="122" t="s">
        <v>54</v>
      </c>
      <c r="D55" s="123">
        <f>D56+D61</f>
        <v>0</v>
      </c>
      <c r="E55" s="123">
        <f>E56+E61</f>
        <v>0</v>
      </c>
      <c r="F55" s="123">
        <f>F56+F61</f>
        <v>0</v>
      </c>
      <c r="G55" s="123">
        <f>G56+G61</f>
        <v>0</v>
      </c>
      <c r="H55" s="94"/>
    </row>
    <row r="56" spans="1:8" ht="37.5" customHeight="1" x14ac:dyDescent="0.3">
      <c r="A56" s="100" t="s">
        <v>11</v>
      </c>
      <c r="B56" s="101" t="s">
        <v>57</v>
      </c>
      <c r="C56" s="124" t="s">
        <v>56</v>
      </c>
      <c r="D56" s="125">
        <f>D59+D57</f>
        <v>0</v>
      </c>
      <c r="E56" s="125">
        <f>E59+E57</f>
        <v>0</v>
      </c>
      <c r="F56" s="125">
        <f>F59+F57</f>
        <v>0</v>
      </c>
      <c r="G56" s="125">
        <f>G59+G57</f>
        <v>0</v>
      </c>
      <c r="H56" s="94"/>
    </row>
    <row r="57" spans="1:8" ht="39.75" customHeight="1" x14ac:dyDescent="0.3">
      <c r="A57" s="108" t="s">
        <v>11</v>
      </c>
      <c r="B57" s="109" t="s">
        <v>304</v>
      </c>
      <c r="C57" s="131" t="s">
        <v>302</v>
      </c>
      <c r="D57" s="132">
        <f>D58</f>
        <v>0</v>
      </c>
      <c r="E57" s="132">
        <f>E58</f>
        <v>0</v>
      </c>
      <c r="F57" s="132">
        <f>F58</f>
        <v>0</v>
      </c>
      <c r="G57" s="132">
        <f>G58</f>
        <v>0</v>
      </c>
      <c r="H57" s="94"/>
    </row>
    <row r="58" spans="1:8" ht="51.75" customHeight="1" x14ac:dyDescent="0.3">
      <c r="A58" s="108" t="s">
        <v>11</v>
      </c>
      <c r="B58" s="109" t="s">
        <v>305</v>
      </c>
      <c r="C58" s="131" t="s">
        <v>303</v>
      </c>
      <c r="D58" s="132"/>
      <c r="E58" s="132"/>
      <c r="F58" s="132"/>
      <c r="G58" s="132"/>
      <c r="H58" s="94"/>
    </row>
    <row r="59" spans="1:8" ht="50.25" customHeight="1" x14ac:dyDescent="0.3">
      <c r="A59" s="102" t="s">
        <v>11</v>
      </c>
      <c r="B59" s="103" t="s">
        <v>59</v>
      </c>
      <c r="C59" s="126" t="s">
        <v>58</v>
      </c>
      <c r="D59" s="127">
        <f t="shared" ref="D59:G59" si="6">D60</f>
        <v>0</v>
      </c>
      <c r="E59" s="127">
        <f t="shared" si="6"/>
        <v>0</v>
      </c>
      <c r="F59" s="127">
        <f t="shared" si="6"/>
        <v>0</v>
      </c>
      <c r="G59" s="127">
        <f t="shared" si="6"/>
        <v>0</v>
      </c>
      <c r="H59" s="94"/>
    </row>
    <row r="60" spans="1:8" ht="51" customHeight="1" x14ac:dyDescent="0.3">
      <c r="A60" s="102" t="s">
        <v>11</v>
      </c>
      <c r="B60" s="103" t="s">
        <v>61</v>
      </c>
      <c r="C60" s="126" t="s">
        <v>60</v>
      </c>
      <c r="D60" s="127"/>
      <c r="E60" s="128"/>
      <c r="F60" s="128"/>
      <c r="G60" s="128"/>
      <c r="H60" s="94"/>
    </row>
    <row r="61" spans="1:8" ht="54.75" hidden="1" customHeight="1" x14ac:dyDescent="0.3">
      <c r="A61" s="106" t="s">
        <v>11</v>
      </c>
      <c r="B61" s="107" t="s">
        <v>290</v>
      </c>
      <c r="C61" s="130" t="s">
        <v>291</v>
      </c>
      <c r="D61" s="125">
        <f t="shared" ref="D61:G62" si="7">D62</f>
        <v>0</v>
      </c>
      <c r="E61" s="125">
        <f t="shared" si="7"/>
        <v>0</v>
      </c>
      <c r="F61" s="125">
        <f t="shared" si="7"/>
        <v>0</v>
      </c>
      <c r="G61" s="125">
        <f t="shared" si="7"/>
        <v>0</v>
      </c>
      <c r="H61" s="94"/>
    </row>
    <row r="62" spans="1:8" ht="72.75" hidden="1" customHeight="1" x14ac:dyDescent="0.3">
      <c r="A62" s="108" t="s">
        <v>11</v>
      </c>
      <c r="B62" s="109" t="s">
        <v>292</v>
      </c>
      <c r="C62" s="131" t="s">
        <v>293</v>
      </c>
      <c r="D62" s="127">
        <f t="shared" si="7"/>
        <v>0</v>
      </c>
      <c r="E62" s="127">
        <f t="shared" si="7"/>
        <v>0</v>
      </c>
      <c r="F62" s="127">
        <f t="shared" si="7"/>
        <v>0</v>
      </c>
      <c r="G62" s="127">
        <f t="shared" si="7"/>
        <v>0</v>
      </c>
      <c r="H62" s="94"/>
    </row>
    <row r="63" spans="1:8" ht="90" hidden="1" customHeight="1" x14ac:dyDescent="0.3">
      <c r="A63" s="108" t="s">
        <v>11</v>
      </c>
      <c r="B63" s="109" t="s">
        <v>294</v>
      </c>
      <c r="C63" s="131" t="s">
        <v>295</v>
      </c>
      <c r="D63" s="127"/>
      <c r="E63" s="128"/>
      <c r="F63" s="128"/>
      <c r="G63" s="128"/>
      <c r="H63" s="94"/>
    </row>
    <row r="64" spans="1:8" ht="37.5" x14ac:dyDescent="0.3">
      <c r="A64" s="98" t="s">
        <v>11</v>
      </c>
      <c r="B64" s="99" t="s">
        <v>63</v>
      </c>
      <c r="C64" s="122" t="s">
        <v>62</v>
      </c>
      <c r="D64" s="123">
        <f t="shared" ref="D64:G67" si="8">D65</f>
        <v>0</v>
      </c>
      <c r="E64" s="123">
        <f t="shared" si="8"/>
        <v>0</v>
      </c>
      <c r="F64" s="123">
        <f t="shared" si="8"/>
        <v>0</v>
      </c>
      <c r="G64" s="123">
        <f t="shared" si="8"/>
        <v>76137.100000000006</v>
      </c>
      <c r="H64" s="94"/>
    </row>
    <row r="65" spans="1:8" ht="56.25" x14ac:dyDescent="0.3">
      <c r="A65" s="100" t="s">
        <v>11</v>
      </c>
      <c r="B65" s="149" t="s">
        <v>325</v>
      </c>
      <c r="C65" s="124" t="s">
        <v>64</v>
      </c>
      <c r="D65" s="125">
        <f>D67</f>
        <v>0</v>
      </c>
      <c r="E65" s="125">
        <f>E68+E69</f>
        <v>0</v>
      </c>
      <c r="F65" s="125">
        <f>F67</f>
        <v>0</v>
      </c>
      <c r="G65" s="125">
        <f>G66+G67+G69</f>
        <v>76137.100000000006</v>
      </c>
      <c r="H65" s="94"/>
    </row>
    <row r="66" spans="1:8" ht="0.75" customHeight="1" x14ac:dyDescent="0.3">
      <c r="A66" s="100"/>
      <c r="B66" s="153" t="s">
        <v>339</v>
      </c>
      <c r="C66" s="124" t="s">
        <v>340</v>
      </c>
      <c r="D66" s="125"/>
      <c r="E66" s="125"/>
      <c r="F66" s="125"/>
      <c r="G66" s="125"/>
      <c r="H66" s="94"/>
    </row>
    <row r="67" spans="1:8" ht="150" x14ac:dyDescent="0.3">
      <c r="A67" s="102" t="s">
        <v>11</v>
      </c>
      <c r="B67" s="153" t="s">
        <v>324</v>
      </c>
      <c r="C67" s="126" t="s">
        <v>327</v>
      </c>
      <c r="D67" s="127">
        <f t="shared" si="8"/>
        <v>0</v>
      </c>
      <c r="E67" s="127">
        <f t="shared" si="8"/>
        <v>0</v>
      </c>
      <c r="F67" s="127">
        <f t="shared" si="8"/>
        <v>0</v>
      </c>
      <c r="G67" s="127">
        <f>G68</f>
        <v>5000</v>
      </c>
      <c r="H67" s="94"/>
    </row>
    <row r="68" spans="1:8" ht="140.25" customHeight="1" x14ac:dyDescent="0.3">
      <c r="A68" s="102" t="s">
        <v>11</v>
      </c>
      <c r="B68" s="153" t="s">
        <v>323</v>
      </c>
      <c r="C68" s="126" t="s">
        <v>326</v>
      </c>
      <c r="D68" s="127"/>
      <c r="E68" s="128"/>
      <c r="F68" s="128"/>
      <c r="G68" s="128">
        <v>5000</v>
      </c>
      <c r="H68" s="94"/>
    </row>
    <row r="69" spans="1:8" ht="153.75" customHeight="1" x14ac:dyDescent="0.3">
      <c r="A69" s="102" t="s">
        <v>11</v>
      </c>
      <c r="B69" s="153" t="s">
        <v>364</v>
      </c>
      <c r="C69" s="126" t="s">
        <v>365</v>
      </c>
      <c r="D69" s="127"/>
      <c r="E69" s="128"/>
      <c r="F69" s="128"/>
      <c r="G69" s="128">
        <v>71137.100000000006</v>
      </c>
      <c r="H69" s="94"/>
    </row>
    <row r="70" spans="1:8" ht="18.75" x14ac:dyDescent="0.3">
      <c r="A70" s="98" t="s">
        <v>11</v>
      </c>
      <c r="B70" s="99" t="s">
        <v>66</v>
      </c>
      <c r="C70" s="122" t="s">
        <v>65</v>
      </c>
      <c r="D70" s="123">
        <f>D73+D71</f>
        <v>0</v>
      </c>
      <c r="E70" s="123">
        <f>E73+E71</f>
        <v>131000</v>
      </c>
      <c r="F70" s="123">
        <f>F73+F71</f>
        <v>0</v>
      </c>
      <c r="G70" s="123">
        <f>G73+G71</f>
        <v>129617.51</v>
      </c>
      <c r="H70" s="94"/>
    </row>
    <row r="71" spans="1:8" ht="18.75" x14ac:dyDescent="0.3">
      <c r="A71" s="106" t="s">
        <v>11</v>
      </c>
      <c r="B71" s="107" t="s">
        <v>296</v>
      </c>
      <c r="C71" s="130" t="s">
        <v>298</v>
      </c>
      <c r="D71" s="125">
        <f>D72</f>
        <v>0</v>
      </c>
      <c r="E71" s="125">
        <f>E72</f>
        <v>0</v>
      </c>
      <c r="F71" s="125">
        <f>F72</f>
        <v>0</v>
      </c>
      <c r="G71" s="125">
        <f>G72</f>
        <v>0</v>
      </c>
      <c r="H71" s="94"/>
    </row>
    <row r="72" spans="1:8" ht="37.5" x14ac:dyDescent="0.3">
      <c r="A72" s="108" t="s">
        <v>11</v>
      </c>
      <c r="B72" s="109" t="s">
        <v>297</v>
      </c>
      <c r="C72" s="131" t="s">
        <v>299</v>
      </c>
      <c r="D72" s="121"/>
      <c r="E72" s="121"/>
      <c r="F72" s="121"/>
      <c r="G72" s="121"/>
      <c r="H72" s="94"/>
    </row>
    <row r="73" spans="1:8" ht="18.75" x14ac:dyDescent="0.3">
      <c r="A73" s="100" t="s">
        <v>11</v>
      </c>
      <c r="B73" s="101" t="s">
        <v>67</v>
      </c>
      <c r="C73" s="124" t="s">
        <v>300</v>
      </c>
      <c r="D73" s="125">
        <f>D74</f>
        <v>0</v>
      </c>
      <c r="E73" s="125">
        <f t="shared" ref="E73:G73" si="9">E74</f>
        <v>131000</v>
      </c>
      <c r="F73" s="125">
        <f t="shared" si="9"/>
        <v>0</v>
      </c>
      <c r="G73" s="125">
        <f t="shared" si="9"/>
        <v>129617.51</v>
      </c>
      <c r="H73" s="94"/>
    </row>
    <row r="74" spans="1:8" ht="37.5" x14ac:dyDescent="0.3">
      <c r="A74" s="102" t="s">
        <v>11</v>
      </c>
      <c r="B74" s="103" t="s">
        <v>68</v>
      </c>
      <c r="C74" s="126" t="s">
        <v>301</v>
      </c>
      <c r="D74" s="127"/>
      <c r="E74" s="128">
        <v>131000</v>
      </c>
      <c r="F74" s="128"/>
      <c r="G74" s="128">
        <v>129617.51</v>
      </c>
      <c r="H74" s="94"/>
    </row>
    <row r="75" spans="1:8" ht="19.5" customHeight="1" x14ac:dyDescent="0.3">
      <c r="A75" s="96" t="s">
        <v>11</v>
      </c>
      <c r="B75" s="97" t="s">
        <v>70</v>
      </c>
      <c r="C75" s="120" t="s">
        <v>69</v>
      </c>
      <c r="D75" s="121">
        <f>D76+D107</f>
        <v>45936484.960000001</v>
      </c>
      <c r="E75" s="121">
        <f>E76+E107</f>
        <v>46844084.960000001</v>
      </c>
      <c r="F75" s="121">
        <f>F76+F107</f>
        <v>3068256</v>
      </c>
      <c r="G75" s="121">
        <f>G76+G107+G111</f>
        <v>3450418.94</v>
      </c>
      <c r="H75" s="94"/>
    </row>
    <row r="76" spans="1:8" ht="75" x14ac:dyDescent="0.3">
      <c r="A76" s="96" t="s">
        <v>11</v>
      </c>
      <c r="B76" s="97" t="s">
        <v>72</v>
      </c>
      <c r="C76" s="120" t="s">
        <v>71</v>
      </c>
      <c r="D76" s="121">
        <f>D77+D87+D90</f>
        <v>45936484.960000001</v>
      </c>
      <c r="E76" s="121">
        <f>E77+E87+E90+E82</f>
        <v>46744084.960000001</v>
      </c>
      <c r="F76" s="121">
        <f>F77+F87+F90</f>
        <v>3068256</v>
      </c>
      <c r="G76" s="121">
        <f>G77+G87+G90</f>
        <v>3378418.94</v>
      </c>
      <c r="H76" s="94"/>
    </row>
    <row r="77" spans="1:8" ht="37.5" x14ac:dyDescent="0.3">
      <c r="A77" s="96" t="s">
        <v>11</v>
      </c>
      <c r="B77" s="97" t="s">
        <v>246</v>
      </c>
      <c r="C77" s="120" t="s">
        <v>73</v>
      </c>
      <c r="D77" s="121">
        <f>D78+D80</f>
        <v>6481000</v>
      </c>
      <c r="E77" s="121">
        <f t="shared" ref="E77:G77" si="10">E78+E80</f>
        <v>6481000</v>
      </c>
      <c r="F77" s="121">
        <f t="shared" si="10"/>
        <v>2700500</v>
      </c>
      <c r="G77" s="121">
        <f t="shared" si="10"/>
        <v>2700500</v>
      </c>
      <c r="H77" s="94"/>
    </row>
    <row r="78" spans="1:8" ht="34.5" customHeight="1" x14ac:dyDescent="0.3">
      <c r="A78" s="102" t="s">
        <v>11</v>
      </c>
      <c r="B78" s="103" t="s">
        <v>247</v>
      </c>
      <c r="C78" s="126" t="s">
        <v>74</v>
      </c>
      <c r="D78" s="127">
        <f>D79</f>
        <v>1443000</v>
      </c>
      <c r="E78" s="127">
        <f t="shared" ref="E78:G78" si="11">E79</f>
        <v>1443000</v>
      </c>
      <c r="F78" s="127">
        <f t="shared" si="11"/>
        <v>601500</v>
      </c>
      <c r="G78" s="127">
        <f t="shared" si="11"/>
        <v>601500</v>
      </c>
      <c r="H78" s="94"/>
    </row>
    <row r="79" spans="1:8" ht="51" customHeight="1" x14ac:dyDescent="0.3">
      <c r="A79" s="102" t="s">
        <v>11</v>
      </c>
      <c r="B79" s="103" t="s">
        <v>248</v>
      </c>
      <c r="C79" s="126" t="s">
        <v>337</v>
      </c>
      <c r="D79" s="127">
        <f>E79</f>
        <v>1443000</v>
      </c>
      <c r="E79" s="128">
        <v>1443000</v>
      </c>
      <c r="F79" s="128">
        <f>G79</f>
        <v>601500</v>
      </c>
      <c r="G79" s="128">
        <v>601500</v>
      </c>
      <c r="H79" s="94"/>
    </row>
    <row r="80" spans="1:8" ht="78" customHeight="1" x14ac:dyDescent="0.3">
      <c r="A80" s="102" t="s">
        <v>11</v>
      </c>
      <c r="B80" s="103" t="s">
        <v>328</v>
      </c>
      <c r="C80" s="126" t="s">
        <v>330</v>
      </c>
      <c r="D80" s="127">
        <f>D81</f>
        <v>5038000</v>
      </c>
      <c r="E80" s="127">
        <f>E81</f>
        <v>5038000</v>
      </c>
      <c r="F80" s="127">
        <f>F81</f>
        <v>2099000</v>
      </c>
      <c r="G80" s="127">
        <f>G81</f>
        <v>2099000</v>
      </c>
      <c r="H80" s="94"/>
    </row>
    <row r="81" spans="1:8" ht="69" customHeight="1" x14ac:dyDescent="0.3">
      <c r="A81" s="102" t="s">
        <v>11</v>
      </c>
      <c r="B81" s="103" t="s">
        <v>329</v>
      </c>
      <c r="C81" s="126" t="s">
        <v>336</v>
      </c>
      <c r="D81" s="127">
        <f>E81</f>
        <v>5038000</v>
      </c>
      <c r="E81" s="128">
        <v>5038000</v>
      </c>
      <c r="F81" s="128">
        <f>G81</f>
        <v>2099000</v>
      </c>
      <c r="G81" s="128">
        <v>2099000</v>
      </c>
      <c r="H81" s="94"/>
    </row>
    <row r="82" spans="1:8" s="111" customFormat="1" ht="53.25" hidden="1" customHeight="1" x14ac:dyDescent="0.3">
      <c r="A82" s="96" t="s">
        <v>11</v>
      </c>
      <c r="B82" s="97" t="s">
        <v>310</v>
      </c>
      <c r="C82" s="120" t="s">
        <v>311</v>
      </c>
      <c r="D82" s="121"/>
      <c r="E82" s="133">
        <f>E83</f>
        <v>0</v>
      </c>
      <c r="F82" s="133"/>
      <c r="G82" s="133">
        <f>G83</f>
        <v>0</v>
      </c>
      <c r="H82" s="110"/>
    </row>
    <row r="83" spans="1:8" ht="30.75" hidden="1" customHeight="1" x14ac:dyDescent="0.3">
      <c r="A83" s="102" t="s">
        <v>11</v>
      </c>
      <c r="B83" s="103" t="s">
        <v>312</v>
      </c>
      <c r="C83" s="126" t="s">
        <v>313</v>
      </c>
      <c r="D83" s="127"/>
      <c r="E83" s="128">
        <f>E84</f>
        <v>0</v>
      </c>
      <c r="F83" s="128"/>
      <c r="G83" s="128">
        <f>G84</f>
        <v>0</v>
      </c>
      <c r="H83" s="94"/>
    </row>
    <row r="84" spans="1:8" ht="25.5" hidden="1" customHeight="1" x14ac:dyDescent="0.3">
      <c r="A84" s="102"/>
      <c r="B84" s="103" t="s">
        <v>314</v>
      </c>
      <c r="C84" s="126" t="s">
        <v>315</v>
      </c>
      <c r="D84" s="127"/>
      <c r="E84" s="128">
        <f>E85+E86</f>
        <v>0</v>
      </c>
      <c r="F84" s="128"/>
      <c r="G84" s="128">
        <f>G85+G86</f>
        <v>0</v>
      </c>
      <c r="H84" s="94"/>
    </row>
    <row r="85" spans="1:8" ht="27" hidden="1" customHeight="1" x14ac:dyDescent="0.3">
      <c r="A85" s="102"/>
      <c r="B85" s="103"/>
      <c r="C85" s="126" t="s">
        <v>316</v>
      </c>
      <c r="D85" s="127"/>
      <c r="E85" s="128"/>
      <c r="F85" s="128"/>
      <c r="G85" s="128"/>
      <c r="H85" s="94"/>
    </row>
    <row r="86" spans="1:8" ht="37.5" hidden="1" customHeight="1" x14ac:dyDescent="0.3">
      <c r="A86" s="102"/>
      <c r="B86" s="103"/>
      <c r="C86" s="126" t="s">
        <v>321</v>
      </c>
      <c r="D86" s="127"/>
      <c r="E86" s="128"/>
      <c r="F86" s="128"/>
      <c r="G86" s="128"/>
      <c r="H86" s="94"/>
    </row>
    <row r="87" spans="1:8" ht="35.25" customHeight="1" x14ac:dyDescent="0.3">
      <c r="A87" s="96" t="s">
        <v>11</v>
      </c>
      <c r="B87" s="97" t="s">
        <v>249</v>
      </c>
      <c r="C87" s="120" t="s">
        <v>75</v>
      </c>
      <c r="D87" s="121">
        <f>D88</f>
        <v>0</v>
      </c>
      <c r="E87" s="121">
        <f t="shared" ref="E87:G87" si="12">E88</f>
        <v>407600</v>
      </c>
      <c r="F87" s="121">
        <f t="shared" si="12"/>
        <v>0</v>
      </c>
      <c r="G87" s="121">
        <f t="shared" si="12"/>
        <v>110162.94</v>
      </c>
      <c r="H87" s="94"/>
    </row>
    <row r="88" spans="1:8" ht="75" x14ac:dyDescent="0.3">
      <c r="A88" s="102" t="s">
        <v>11</v>
      </c>
      <c r="B88" s="103" t="s">
        <v>250</v>
      </c>
      <c r="C88" s="126" t="s">
        <v>76</v>
      </c>
      <c r="D88" s="127">
        <f>D89</f>
        <v>0</v>
      </c>
      <c r="E88" s="127">
        <f t="shared" ref="E88:F88" si="13">E89</f>
        <v>407600</v>
      </c>
      <c r="F88" s="127">
        <f t="shared" si="13"/>
        <v>0</v>
      </c>
      <c r="G88" s="127">
        <f>G89</f>
        <v>110162.94</v>
      </c>
      <c r="H88" s="94"/>
    </row>
    <row r="89" spans="1:8" ht="75" x14ac:dyDescent="0.3">
      <c r="A89" s="102" t="s">
        <v>11</v>
      </c>
      <c r="B89" s="103" t="s">
        <v>251</v>
      </c>
      <c r="C89" s="126" t="s">
        <v>77</v>
      </c>
      <c r="D89" s="127"/>
      <c r="E89" s="128">
        <v>407600</v>
      </c>
      <c r="F89" s="128"/>
      <c r="G89" s="128">
        <v>110162.94</v>
      </c>
      <c r="H89" s="94"/>
    </row>
    <row r="90" spans="1:8" ht="27.75" customHeight="1" x14ac:dyDescent="0.3">
      <c r="A90" s="96" t="s">
        <v>11</v>
      </c>
      <c r="B90" s="97" t="s">
        <v>252</v>
      </c>
      <c r="C90" s="120" t="s">
        <v>78</v>
      </c>
      <c r="D90" s="121">
        <f>D91+D93+D95</f>
        <v>39455484.960000001</v>
      </c>
      <c r="E90" s="121">
        <f>E91+E93+E95</f>
        <v>39855484.960000001</v>
      </c>
      <c r="F90" s="168">
        <f>F91+F93+F95</f>
        <v>367756</v>
      </c>
      <c r="G90" s="168">
        <f>G91+G93+G95</f>
        <v>567756</v>
      </c>
      <c r="H90" s="94"/>
    </row>
    <row r="91" spans="1:8" ht="73.5" customHeight="1" x14ac:dyDescent="0.3">
      <c r="A91" s="96"/>
      <c r="B91" s="150" t="s">
        <v>332</v>
      </c>
      <c r="C91" s="151" t="s">
        <v>331</v>
      </c>
      <c r="D91" s="121">
        <f>D92</f>
        <v>33766589.32</v>
      </c>
      <c r="E91" s="121">
        <f>E92</f>
        <v>33766589.32</v>
      </c>
      <c r="F91" s="168">
        <f>F92</f>
        <v>44800</v>
      </c>
      <c r="G91" s="168">
        <f>G92</f>
        <v>44800</v>
      </c>
      <c r="H91" s="94"/>
    </row>
    <row r="92" spans="1:8" ht="111.75" customHeight="1" x14ac:dyDescent="0.3">
      <c r="A92" s="147" t="s">
        <v>11</v>
      </c>
      <c r="B92" s="148" t="s">
        <v>319</v>
      </c>
      <c r="C92" s="126" t="s">
        <v>320</v>
      </c>
      <c r="D92" s="127">
        <v>33766589.32</v>
      </c>
      <c r="E92" s="127">
        <v>33766589.32</v>
      </c>
      <c r="F92" s="127">
        <f>G92</f>
        <v>44800</v>
      </c>
      <c r="G92" s="127">
        <v>44800</v>
      </c>
      <c r="H92" s="94"/>
    </row>
    <row r="93" spans="1:8" ht="37.5" customHeight="1" x14ac:dyDescent="0.3">
      <c r="A93" s="102" t="s">
        <v>11</v>
      </c>
      <c r="B93" s="103" t="s">
        <v>253</v>
      </c>
      <c r="C93" s="126" t="s">
        <v>79</v>
      </c>
      <c r="D93" s="127"/>
      <c r="E93" s="127"/>
      <c r="F93" s="127"/>
      <c r="G93" s="127"/>
      <c r="H93" s="94"/>
    </row>
    <row r="94" spans="1:8" ht="36.75" customHeight="1" x14ac:dyDescent="0.3">
      <c r="A94" s="102" t="s">
        <v>11</v>
      </c>
      <c r="B94" s="103" t="s">
        <v>254</v>
      </c>
      <c r="C94" s="126" t="s">
        <v>80</v>
      </c>
      <c r="D94" s="127"/>
      <c r="E94" s="128"/>
      <c r="F94" s="128"/>
      <c r="G94" s="128"/>
      <c r="H94" s="94"/>
    </row>
    <row r="95" spans="1:8" ht="37.5" x14ac:dyDescent="0.3">
      <c r="A95" s="102" t="s">
        <v>11</v>
      </c>
      <c r="B95" s="103" t="s">
        <v>255</v>
      </c>
      <c r="C95" s="126" t="s">
        <v>81</v>
      </c>
      <c r="D95" s="127">
        <f>D96</f>
        <v>5688895.6400000006</v>
      </c>
      <c r="E95" s="127">
        <f t="shared" ref="E95:G95" si="14">E96</f>
        <v>6088895.6400000006</v>
      </c>
      <c r="F95" s="127">
        <f>F96</f>
        <v>322956</v>
      </c>
      <c r="G95" s="127">
        <f t="shared" si="14"/>
        <v>522956</v>
      </c>
      <c r="H95" s="94"/>
    </row>
    <row r="96" spans="1:8" ht="56.25" x14ac:dyDescent="0.3">
      <c r="A96" s="102" t="s">
        <v>11</v>
      </c>
      <c r="B96" s="103" t="s">
        <v>256</v>
      </c>
      <c r="C96" s="126" t="s">
        <v>82</v>
      </c>
      <c r="D96" s="127">
        <f>D97+D98+D99+D100+D101+D105+D106+D104</f>
        <v>5688895.6400000006</v>
      </c>
      <c r="E96" s="127">
        <f>E97+E98+E99+E100+E101+E105+E106+E104+E103</f>
        <v>6088895.6400000006</v>
      </c>
      <c r="F96" s="127">
        <f>F97+F98+F99+F102+F104+F100+F101+F106+F105</f>
        <v>322956</v>
      </c>
      <c r="G96" s="127">
        <f>G98+G101+G99+G97+G102+G103+G104+G100+G106+G105</f>
        <v>522956</v>
      </c>
      <c r="H96" s="94"/>
    </row>
    <row r="97" spans="1:9" ht="56.25" x14ac:dyDescent="0.3">
      <c r="A97" s="102"/>
      <c r="B97" s="103"/>
      <c r="C97" s="134" t="s">
        <v>307</v>
      </c>
      <c r="D97" s="127">
        <f>E97</f>
        <v>79817.64</v>
      </c>
      <c r="E97" s="128">
        <v>79817.64</v>
      </c>
      <c r="F97" s="128">
        <f>G97</f>
        <v>0</v>
      </c>
      <c r="G97" s="128"/>
      <c r="H97" s="94"/>
    </row>
    <row r="98" spans="1:9" ht="36" customHeight="1" x14ac:dyDescent="0.3">
      <c r="A98" s="102"/>
      <c r="B98" s="103"/>
      <c r="C98" s="134" t="s">
        <v>353</v>
      </c>
      <c r="D98" s="127">
        <f>E98</f>
        <v>2701000</v>
      </c>
      <c r="E98" s="128">
        <v>2701000</v>
      </c>
      <c r="F98" s="128">
        <f>G98</f>
        <v>0</v>
      </c>
      <c r="G98" s="128"/>
      <c r="H98" s="94"/>
    </row>
    <row r="99" spans="1:9" ht="37.5" x14ac:dyDescent="0.3">
      <c r="A99" s="102"/>
      <c r="B99" s="103"/>
      <c r="C99" s="134" t="s">
        <v>322</v>
      </c>
      <c r="D99" s="127">
        <f>E99</f>
        <v>102908</v>
      </c>
      <c r="E99" s="128">
        <v>102908</v>
      </c>
      <c r="F99" s="128">
        <f>G99</f>
        <v>102908</v>
      </c>
      <c r="G99" s="128">
        <v>102908</v>
      </c>
      <c r="H99" s="94"/>
    </row>
    <row r="100" spans="1:9" ht="0.75" customHeight="1" x14ac:dyDescent="0.3">
      <c r="A100" s="102"/>
      <c r="B100" s="103"/>
      <c r="C100" s="134"/>
      <c r="D100" s="127"/>
      <c r="E100" s="128"/>
      <c r="F100" s="128"/>
      <c r="G100" s="128"/>
      <c r="H100" s="94"/>
    </row>
    <row r="101" spans="1:9" ht="21" hidden="1" customHeight="1" x14ac:dyDescent="0.3">
      <c r="A101" s="102"/>
      <c r="B101" s="103"/>
      <c r="C101" s="134"/>
      <c r="D101" s="127"/>
      <c r="E101" s="128"/>
      <c r="F101" s="128"/>
      <c r="G101" s="128"/>
      <c r="H101" s="94"/>
    </row>
    <row r="102" spans="1:9" ht="33" hidden="1" customHeight="1" x14ac:dyDescent="0.3">
      <c r="A102" s="102"/>
      <c r="B102" s="103"/>
      <c r="C102" s="134" t="s">
        <v>338</v>
      </c>
      <c r="D102" s="127"/>
      <c r="E102" s="128"/>
      <c r="F102" s="128"/>
      <c r="G102" s="128"/>
      <c r="H102" s="94"/>
    </row>
    <row r="103" spans="1:9" ht="42" customHeight="1" x14ac:dyDescent="0.3">
      <c r="A103" s="102"/>
      <c r="B103" s="103"/>
      <c r="C103" s="134" t="s">
        <v>335</v>
      </c>
      <c r="D103" s="127">
        <v>200000</v>
      </c>
      <c r="E103" s="128">
        <v>400000</v>
      </c>
      <c r="F103" s="128">
        <v>200000</v>
      </c>
      <c r="G103" s="128">
        <v>200000</v>
      </c>
      <c r="H103" s="94"/>
    </row>
    <row r="104" spans="1:9" ht="32.25" customHeight="1" x14ac:dyDescent="0.3">
      <c r="A104" s="102"/>
      <c r="B104" s="103"/>
      <c r="C104" s="134" t="s">
        <v>360</v>
      </c>
      <c r="D104" s="127">
        <v>110670</v>
      </c>
      <c r="E104" s="128">
        <v>110670</v>
      </c>
      <c r="F104" s="128">
        <v>110670</v>
      </c>
      <c r="G104" s="128">
        <v>110670</v>
      </c>
      <c r="H104" s="94"/>
    </row>
    <row r="105" spans="1:9" ht="30" customHeight="1" x14ac:dyDescent="0.3">
      <c r="A105" s="102"/>
      <c r="B105" s="103"/>
      <c r="C105" s="134" t="s">
        <v>352</v>
      </c>
      <c r="D105" s="127">
        <f>E105</f>
        <v>194500</v>
      </c>
      <c r="E105" s="128">
        <v>194500</v>
      </c>
      <c r="F105" s="128">
        <f>G105</f>
        <v>109378</v>
      </c>
      <c r="G105" s="128">
        <v>109378</v>
      </c>
      <c r="H105" s="94"/>
    </row>
    <row r="106" spans="1:9" ht="30" customHeight="1" x14ac:dyDescent="0.3">
      <c r="A106" s="102"/>
      <c r="B106" s="103"/>
      <c r="C106" s="134" t="s">
        <v>351</v>
      </c>
      <c r="D106" s="127">
        <f>E106</f>
        <v>2500000</v>
      </c>
      <c r="E106" s="128">
        <v>2500000</v>
      </c>
      <c r="F106" s="128">
        <f>G106</f>
        <v>0</v>
      </c>
      <c r="G106" s="128"/>
      <c r="H106" s="94"/>
    </row>
    <row r="107" spans="1:9" ht="37.5" x14ac:dyDescent="0.3">
      <c r="A107" s="112" t="s">
        <v>11</v>
      </c>
      <c r="B107" s="113" t="s">
        <v>84</v>
      </c>
      <c r="C107" s="135" t="s">
        <v>83</v>
      </c>
      <c r="D107" s="136">
        <f>D108</f>
        <v>0</v>
      </c>
      <c r="E107" s="136">
        <f>E108</f>
        <v>100000</v>
      </c>
      <c r="F107" s="136">
        <f>F108</f>
        <v>0</v>
      </c>
      <c r="G107" s="136">
        <f>G108</f>
        <v>72000</v>
      </c>
      <c r="H107" s="94"/>
    </row>
    <row r="108" spans="1:9" ht="37.5" x14ac:dyDescent="0.3">
      <c r="A108" s="100" t="s">
        <v>11</v>
      </c>
      <c r="B108" s="101" t="s">
        <v>257</v>
      </c>
      <c r="C108" s="124" t="s">
        <v>85</v>
      </c>
      <c r="D108" s="125">
        <f>D109+D110</f>
        <v>0</v>
      </c>
      <c r="E108" s="125">
        <f>E109+E110</f>
        <v>100000</v>
      </c>
      <c r="F108" s="125">
        <f>F109+F110</f>
        <v>0</v>
      </c>
      <c r="G108" s="125">
        <f>G110</f>
        <v>72000</v>
      </c>
      <c r="H108" s="94"/>
    </row>
    <row r="109" spans="1:9" ht="75" x14ac:dyDescent="0.3">
      <c r="A109" s="102" t="s">
        <v>11</v>
      </c>
      <c r="B109" s="103" t="s">
        <v>258</v>
      </c>
      <c r="C109" s="126" t="s">
        <v>86</v>
      </c>
      <c r="D109" s="127"/>
      <c r="E109" s="128"/>
      <c r="F109" s="128"/>
      <c r="G109" s="128"/>
      <c r="H109" s="94"/>
    </row>
    <row r="110" spans="1:9" ht="44.25" customHeight="1" x14ac:dyDescent="0.3">
      <c r="A110" s="102" t="s">
        <v>11</v>
      </c>
      <c r="B110" s="103" t="s">
        <v>259</v>
      </c>
      <c r="C110" s="126" t="s">
        <v>85</v>
      </c>
      <c r="D110" s="127"/>
      <c r="E110" s="128">
        <v>100000</v>
      </c>
      <c r="F110" s="128"/>
      <c r="G110" s="128">
        <v>72000</v>
      </c>
      <c r="H110" s="94"/>
    </row>
    <row r="111" spans="1:9" ht="123" customHeight="1" x14ac:dyDescent="0.3">
      <c r="A111" s="102"/>
      <c r="B111" s="103" t="s">
        <v>361</v>
      </c>
      <c r="C111" s="171" t="s">
        <v>362</v>
      </c>
      <c r="D111" s="127"/>
      <c r="E111" s="128"/>
      <c r="F111" s="172"/>
      <c r="G111" s="128"/>
      <c r="H111" s="94"/>
    </row>
    <row r="112" spans="1:9" s="157" customFormat="1" ht="2.25" customHeight="1" x14ac:dyDescent="0.3">
      <c r="A112" s="154"/>
      <c r="B112" s="160" t="s">
        <v>341</v>
      </c>
      <c r="C112" s="161" t="s">
        <v>342</v>
      </c>
      <c r="D112" s="162"/>
      <c r="E112" s="163"/>
      <c r="F112" s="164">
        <f>G112</f>
        <v>0</v>
      </c>
      <c r="G112" s="163">
        <f>G113</f>
        <v>0</v>
      </c>
      <c r="H112" s="155" t="e">
        <f t="shared" ref="H112:H114" si="15">G112*100/E112</f>
        <v>#DIV/0!</v>
      </c>
      <c r="I112" s="156"/>
    </row>
    <row r="113" spans="1:9" s="157" customFormat="1" ht="15.75" hidden="1" customHeight="1" x14ac:dyDescent="0.3">
      <c r="A113" s="154"/>
      <c r="B113" s="165" t="s">
        <v>343</v>
      </c>
      <c r="C113" s="166" t="s">
        <v>344</v>
      </c>
      <c r="D113" s="162"/>
      <c r="E113" s="163"/>
      <c r="F113" s="164">
        <f>G113</f>
        <v>0</v>
      </c>
      <c r="G113" s="163"/>
      <c r="H113" s="155" t="e">
        <f t="shared" si="15"/>
        <v>#DIV/0!</v>
      </c>
      <c r="I113" s="156"/>
    </row>
    <row r="114" spans="1:9" s="157" customFormat="1" ht="19.5" hidden="1" customHeight="1" x14ac:dyDescent="0.3">
      <c r="A114" s="158"/>
      <c r="B114" s="165" t="s">
        <v>345</v>
      </c>
      <c r="C114" s="166" t="s">
        <v>346</v>
      </c>
      <c r="D114" s="167"/>
      <c r="E114" s="167"/>
      <c r="F114" s="163"/>
      <c r="G114" s="163"/>
      <c r="H114" s="159" t="e">
        <f t="shared" si="15"/>
        <v>#DIV/0!</v>
      </c>
      <c r="I114" s="156"/>
    </row>
    <row r="115" spans="1:9" ht="15" customHeight="1" x14ac:dyDescent="0.25">
      <c r="C115" s="114"/>
      <c r="D115" s="114"/>
      <c r="E115" s="114"/>
      <c r="F115" s="114"/>
      <c r="G115" s="114"/>
      <c r="H115" s="114"/>
    </row>
    <row r="116" spans="1:9" x14ac:dyDescent="0.25">
      <c r="B116" s="84" t="s">
        <v>261</v>
      </c>
      <c r="D116" s="84" t="s">
        <v>308</v>
      </c>
    </row>
    <row r="119" spans="1:9" x14ac:dyDescent="0.25">
      <c r="B119" s="84" t="s">
        <v>262</v>
      </c>
      <c r="D119" s="84" t="s">
        <v>309</v>
      </c>
    </row>
  </sheetData>
  <mergeCells count="13">
    <mergeCell ref="A9:A11"/>
    <mergeCell ref="B9:B11"/>
    <mergeCell ref="A6:B6"/>
    <mergeCell ref="A7:B7"/>
    <mergeCell ref="C6:F6"/>
    <mergeCell ref="C3:F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91" t="s">
        <v>87</v>
      </c>
      <c r="B1" s="192"/>
      <c r="C1" s="192"/>
      <c r="D1" s="192"/>
      <c r="E1" s="192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9" t="s">
        <v>1</v>
      </c>
      <c r="B3" s="189" t="s">
        <v>2</v>
      </c>
      <c r="C3" s="189" t="s">
        <v>89</v>
      </c>
      <c r="D3" s="193" t="s">
        <v>4</v>
      </c>
      <c r="E3" s="193" t="s">
        <v>5</v>
      </c>
      <c r="F3" s="189" t="s">
        <v>6</v>
      </c>
      <c r="G3" s="17"/>
    </row>
    <row r="4" spans="1:7" ht="12" customHeight="1" x14ac:dyDescent="0.25">
      <c r="A4" s="190"/>
      <c r="B4" s="190"/>
      <c r="C4" s="190"/>
      <c r="D4" s="194"/>
      <c r="E4" s="194"/>
      <c r="F4" s="190"/>
      <c r="G4" s="17"/>
    </row>
    <row r="5" spans="1:7" ht="11.1" customHeight="1" x14ac:dyDescent="0.25">
      <c r="A5" s="190"/>
      <c r="B5" s="190"/>
      <c r="C5" s="190"/>
      <c r="D5" s="194"/>
      <c r="E5" s="194"/>
      <c r="F5" s="190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91" t="s">
        <v>193</v>
      </c>
      <c r="B2" s="192"/>
      <c r="C2" s="192"/>
      <c r="D2" s="192"/>
      <c r="E2" s="192"/>
      <c r="F2" s="192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9" t="s">
        <v>1</v>
      </c>
      <c r="B4" s="189" t="s">
        <v>2</v>
      </c>
      <c r="C4" s="189" t="s">
        <v>194</v>
      </c>
      <c r="D4" s="189" t="s">
        <v>4</v>
      </c>
      <c r="E4" s="189" t="s">
        <v>5</v>
      </c>
      <c r="F4" s="189" t="s">
        <v>6</v>
      </c>
      <c r="G4" s="5"/>
    </row>
    <row r="5" spans="1:7" ht="12" customHeight="1" x14ac:dyDescent="0.25">
      <c r="A5" s="190"/>
      <c r="B5" s="190"/>
      <c r="C5" s="190"/>
      <c r="D5" s="190"/>
      <c r="E5" s="190"/>
      <c r="F5" s="190"/>
      <c r="G5" s="5"/>
    </row>
    <row r="6" spans="1:7" ht="12" customHeight="1" x14ac:dyDescent="0.25">
      <c r="A6" s="190"/>
      <c r="B6" s="190"/>
      <c r="C6" s="190"/>
      <c r="D6" s="190"/>
      <c r="E6" s="190"/>
      <c r="F6" s="190"/>
      <c r="G6" s="5"/>
    </row>
    <row r="7" spans="1:7" ht="11.25" customHeight="1" x14ac:dyDescent="0.25">
      <c r="A7" s="190"/>
      <c r="B7" s="190"/>
      <c r="C7" s="190"/>
      <c r="D7" s="190"/>
      <c r="E7" s="190"/>
      <c r="F7" s="190"/>
      <c r="G7" s="5"/>
    </row>
    <row r="8" spans="1:7" ht="10.5" customHeight="1" x14ac:dyDescent="0.25">
      <c r="A8" s="190"/>
      <c r="B8" s="190"/>
      <c r="C8" s="190"/>
      <c r="D8" s="190"/>
      <c r="E8" s="190"/>
      <c r="F8" s="190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9"/>
      <c r="C32" s="200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5" t="s">
        <v>232</v>
      </c>
      <c r="C33" s="196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201"/>
      <c r="C37" s="202"/>
      <c r="D37" s="4"/>
      <c r="E37" s="4"/>
      <c r="F37" s="4"/>
      <c r="G37" s="5"/>
    </row>
    <row r="38" spans="1:7" ht="11.1" customHeight="1" x14ac:dyDescent="0.25">
      <c r="A38" s="72" t="s">
        <v>235</v>
      </c>
      <c r="B38" s="195" t="s">
        <v>232</v>
      </c>
      <c r="C38" s="196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9"/>
      <c r="C40" s="200"/>
      <c r="D40" s="4"/>
      <c r="E40" s="4"/>
      <c r="F40" s="4"/>
      <c r="G40" s="5"/>
    </row>
    <row r="41" spans="1:7" ht="12" customHeight="1" x14ac:dyDescent="0.25">
      <c r="A41" s="72" t="s">
        <v>237</v>
      </c>
      <c r="B41" s="195" t="s">
        <v>232</v>
      </c>
      <c r="C41" s="196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7" t="s">
        <v>239</v>
      </c>
      <c r="B45" s="198"/>
      <c r="C45" s="198"/>
      <c r="D45" s="198"/>
      <c r="E45" s="198"/>
      <c r="F45" s="198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41:C41"/>
    <mergeCell ref="A45:F45"/>
    <mergeCell ref="B32:C32"/>
    <mergeCell ref="B33:C33"/>
    <mergeCell ref="B37:C37"/>
    <mergeCell ref="B38:C38"/>
    <mergeCell ref="B40:C40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2025-06-02T10:33:39Z</cp:lastPrinted>
  <dcterms:created xsi:type="dcterms:W3CDTF">2019-01-29T07:51:36Z</dcterms:created>
  <dcterms:modified xsi:type="dcterms:W3CDTF">2025-06-02T10:34:43Z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