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 l="1"/>
  <c r="F30" i="1" l="1"/>
  <c r="H32" i="1" l="1"/>
  <c r="H31" i="1"/>
  <c r="H35" i="1" l="1"/>
  <c r="H39" i="1" l="1"/>
  <c r="F39" i="1" s="1"/>
  <c r="H36" i="1" l="1"/>
  <c r="H55" i="1" l="1"/>
  <c r="H56" i="1"/>
  <c r="H54" i="1"/>
  <c r="H50" i="1"/>
  <c r="H51" i="1"/>
  <c r="H49" i="1"/>
  <c r="H46" i="1"/>
  <c r="H47" i="1" s="1"/>
  <c r="F47" i="1" s="1"/>
  <c r="H30" i="1"/>
  <c r="H57" i="1" l="1"/>
  <c r="F57" i="1" s="1"/>
  <c r="H52" i="1"/>
  <c r="F52" i="1" s="1"/>
  <c r="H37" i="1" l="1"/>
  <c r="F37" i="1" s="1"/>
  <c r="H15" i="1"/>
  <c r="F15" i="1" s="1"/>
  <c r="F8" i="1" l="1"/>
  <c r="H8" i="1"/>
  <c r="H33" i="1" s="1"/>
  <c r="E58" i="1" s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<sst xmlns="http://schemas.openxmlformats.org/spreadsheetml/2006/main" count="177" uniqueCount="105">
  <si>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</si>
  <si>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</si>
  <si>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</si>
  <si>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</si>
  <si>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</si>
  <si>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</si>
  <si>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</si>
  <si>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</si>
  <si>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</si>
  <si>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</si>
  <si>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</si>
  <si>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</si>
  <si>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</si>
  <si>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</si>
  <si>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</si>
  <si>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</si>
  <si>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</si>
  <si>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</si>
  <si>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</si>
  <si>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</si>
  <si>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</si>
  <si>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</si>
  <si>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</si>
  <si>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</si>
  <si>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</si>
  <si>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</si>
  <si>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</si>
  <si>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</si>
  <si>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</si>
  <si>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</si>
  <si>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</si>
  <si>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</si>
  <si>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</si>
  <si>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</si>
  <si>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</si>
  <si>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</si>
  <si>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</si>
  <si>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</si>
  <si>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</si>
  <si>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</si>
  <si>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</si>
  <si>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</si>
  <si>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</si>
  <si>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</si>
  <si>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</si>
  <si>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</si>
  <si>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</si>
  <si>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</si>
  <si>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</si>
  <si>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</si>
  <si>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</si>
  <si>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</si>
  <si>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</si>
  <si>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</si>
  <si>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</si>
  <si>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</si>
  <si>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</si>
  <si>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</si>
  <si>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</si>
  <si>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</si>
  <si>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</si>
  <si>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</si>
  <si>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</si>
  <si>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</si>
  <si>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</si>
  <si>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</si>
  <si>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</si>
  <si>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</si>
  <si>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</si>
  <si>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</si>
  <si>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</si>
  <si>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</si>
  <si>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</si>
  <si>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</si>
  <si>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</si>
  <si>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</si>
  <si>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</si>
  <si>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</si>
  <si>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</si>
  <si>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</si>
  <si>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</si>
  <si>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</si>
  <si>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</si>
  <si>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</si>
  <si>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</si>
  <si>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</si>
  <si>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</si>
  <si>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</si>
  <si>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</si>
  <si>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</si>
  <si>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</si>
  <si>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</si>
  <si>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</si>
  <si>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</si>
  <si>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</si>
  <si>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</si>
  <si>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</si>
  <si>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</si>
  <si>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</si>
  <si>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</si>
  <si>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</si>
  <si>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</si>
  <si>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</si>
  <si>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</si>
  <si>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Муниципальное казенное учреждение культуры «Землянский сельский дом культуры Семилукского муниципального района Воронежской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</si>
</sst>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topLeftCell="A43" zoomScale="80" zoomScaleNormal="80" workbookViewId="0">
      <selection activeCell="I42" sqref="I42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2" ht="18.75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L2" t="s">
        <v>102</v>
      </c>
    </row>
    <row r="3" spans="1:12" ht="53.25" customHeight="1" x14ac:dyDescent="0.25">
      <c r="A3" s="40" t="s">
        <v>104</v>
      </c>
      <c r="B3" s="40"/>
      <c r="C3" s="40"/>
      <c r="D3" s="40"/>
      <c r="E3" s="40"/>
      <c r="F3" s="40"/>
      <c r="G3" s="40"/>
      <c r="H3" s="40"/>
      <c r="I3" s="40"/>
    </row>
    <row r="4" spans="1:12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3" t="s">
        <v>7</v>
      </c>
      <c r="C7" s="34"/>
      <c r="D7" s="34"/>
      <c r="E7" s="34"/>
      <c r="F7" s="34"/>
      <c r="G7" s="34"/>
      <c r="H7" s="34"/>
      <c r="I7" s="35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66.666666666666671</v>
      </c>
      <c r="G8" s="7"/>
      <c r="H8" s="15">
        <f>SUM(H9,H15)</f>
        <v>20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33.333333333333336</v>
      </c>
      <c r="G15" s="7"/>
      <c r="H15" s="8">
        <f>SUM(H16:H28)</f>
        <v>5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0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2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0</v>
      </c>
      <c r="I21" s="8"/>
    </row>
    <row r="22" spans="1:9" ht="30.75" thickBot="1" x14ac:dyDescent="0.3">
      <c r="A22" s="9"/>
      <c r="B22" s="20" t="s">
        <v>19</v>
      </c>
      <c r="C22" s="29">
        <v>1</v>
      </c>
      <c r="D22" s="7" t="s">
        <v>13</v>
      </c>
      <c r="E22" s="7" t="s">
        <v>17</v>
      </c>
      <c r="F22" s="7"/>
      <c r="G22" s="7"/>
      <c r="H22" s="24">
        <v>0</v>
      </c>
      <c r="I22" s="8"/>
    </row>
    <row r="23" spans="1:9" ht="48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0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0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0</v>
      </c>
      <c r="I25" s="8"/>
    </row>
    <row r="26" spans="1:9" ht="30.75" thickBot="1" x14ac:dyDescent="0.3">
      <c r="A26" s="9"/>
      <c r="B26" s="20" t="s">
        <v>21</v>
      </c>
      <c r="C26" s="29">
        <v>1</v>
      </c>
      <c r="D26" s="7" t="s">
        <v>13</v>
      </c>
      <c r="E26" s="7" t="s">
        <v>17</v>
      </c>
      <c r="F26" s="7"/>
      <c r="G26" s="7"/>
      <c r="H26" s="24">
        <v>0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0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0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7">
        <v>85</v>
      </c>
      <c r="G29" s="11"/>
      <c r="H29" s="15">
        <v>25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94.75</v>
      </c>
      <c r="G30" s="11"/>
      <c r="H30" s="27">
        <f>F30*0.4</f>
        <v>37.9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97.1</v>
      </c>
      <c r="G31" s="7">
        <v>372</v>
      </c>
      <c r="H31" s="15">
        <f>F31*0.2</f>
        <v>19.420000000000002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92.4</v>
      </c>
      <c r="G32" s="7">
        <v>194</v>
      </c>
      <c r="H32" s="15">
        <f>F32*0.2</f>
        <v>18.48</v>
      </c>
      <c r="I32" s="10"/>
    </row>
    <row r="33" spans="1:9" ht="31.5" customHeight="1" thickBot="1" x14ac:dyDescent="0.3">
      <c r="A33" s="31" t="s">
        <v>27</v>
      </c>
      <c r="B33" s="32"/>
      <c r="C33" s="13">
        <v>100</v>
      </c>
      <c r="D33" s="7"/>
      <c r="E33" s="11"/>
      <c r="F33" s="7">
        <f>H33</f>
        <v>82.9</v>
      </c>
      <c r="G33" s="11"/>
      <c r="H33" s="26">
        <f>SUM(H30,H29,H8)</f>
        <v>82.9</v>
      </c>
      <c r="I33" s="10"/>
    </row>
    <row r="34" spans="1:9" ht="16.5" thickBot="1" x14ac:dyDescent="0.3">
      <c r="A34" s="9" t="s">
        <v>28</v>
      </c>
      <c r="B34" s="33" t="s">
        <v>29</v>
      </c>
      <c r="C34" s="34"/>
      <c r="D34" s="34"/>
      <c r="E34" s="34"/>
      <c r="F34" s="34"/>
      <c r="G34" s="34"/>
      <c r="H34" s="34"/>
      <c r="I34" s="35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v>100</v>
      </c>
      <c r="G35" s="8"/>
      <c r="H35" s="15">
        <f>F35*0.5</f>
        <v>50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94.9</v>
      </c>
      <c r="G36" s="8">
        <v>466</v>
      </c>
      <c r="H36" s="27">
        <f>F36*0.5</f>
        <v>47.45</v>
      </c>
      <c r="I36" s="10"/>
    </row>
    <row r="37" spans="1:9" ht="31.5" customHeight="1" thickBot="1" x14ac:dyDescent="0.3">
      <c r="A37" s="31" t="s">
        <v>36</v>
      </c>
      <c r="B37" s="32"/>
      <c r="C37" s="13">
        <v>100</v>
      </c>
      <c r="D37" s="7"/>
      <c r="E37" s="11"/>
      <c r="F37" s="7">
        <f>H37</f>
        <v>97.45</v>
      </c>
      <c r="G37" s="11"/>
      <c r="H37" s="25">
        <f>SUM(H36,H35)</f>
        <v>97.45</v>
      </c>
      <c r="I37" s="10"/>
    </row>
    <row r="38" spans="1:9" ht="16.5" thickBot="1" x14ac:dyDescent="0.3">
      <c r="A38" s="6"/>
      <c r="B38" s="33" t="s">
        <v>37</v>
      </c>
      <c r="C38" s="34"/>
      <c r="D38" s="34"/>
      <c r="E38" s="34"/>
      <c r="F38" s="34"/>
      <c r="G38" s="34"/>
      <c r="H38" s="34"/>
      <c r="I38" s="35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60</v>
      </c>
      <c r="G39" s="8"/>
      <c r="H39" s="8">
        <f>SUM(H40:H44)</f>
        <v>18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6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6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6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v>18</v>
      </c>
      <c r="G45" s="8"/>
      <c r="H45" s="15">
        <v>7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56</v>
      </c>
      <c r="H46" s="27">
        <f>F46*0.3</f>
        <v>30</v>
      </c>
      <c r="I46" s="10"/>
    </row>
    <row r="47" spans="1:9" ht="19.5" thickBot="1" x14ac:dyDescent="0.3">
      <c r="A47" s="31" t="s">
        <v>55</v>
      </c>
      <c r="B47" s="32"/>
      <c r="C47" s="13">
        <v>100</v>
      </c>
      <c r="D47" s="7"/>
      <c r="E47" s="7"/>
      <c r="F47" s="7">
        <f>H47</f>
        <v>55</v>
      </c>
      <c r="G47" s="7"/>
      <c r="H47" s="25">
        <f>H46+H45+H39</f>
        <v>55</v>
      </c>
      <c r="I47" s="10"/>
    </row>
    <row r="48" spans="1:9" ht="16.5" thickBot="1" x14ac:dyDescent="0.3">
      <c r="A48" s="6">
        <v>4</v>
      </c>
      <c r="B48" s="33" t="s">
        <v>56</v>
      </c>
      <c r="C48" s="34"/>
      <c r="D48" s="34"/>
      <c r="E48" s="34"/>
      <c r="F48" s="34"/>
      <c r="G48" s="34"/>
      <c r="H48" s="34"/>
      <c r="I48" s="35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97.4</v>
      </c>
      <c r="G49" s="8">
        <v>478</v>
      </c>
      <c r="H49" s="27">
        <f>F49*C49/100</f>
        <v>38.96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97.4</v>
      </c>
      <c r="G50" s="8">
        <v>478</v>
      </c>
      <c r="H50" s="27">
        <f>F50*C50/100</f>
        <v>38.96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95.6</v>
      </c>
      <c r="G51" s="8">
        <v>195</v>
      </c>
      <c r="H51" s="27">
        <f>F51*C51/100</f>
        <v>19.12</v>
      </c>
      <c r="I51" s="10"/>
    </row>
    <row r="52" spans="1:9" ht="31.5" customHeight="1" thickBot="1" x14ac:dyDescent="0.3">
      <c r="A52" s="31" t="s">
        <v>63</v>
      </c>
      <c r="B52" s="32"/>
      <c r="C52" s="13">
        <v>100</v>
      </c>
      <c r="D52" s="7"/>
      <c r="E52" s="7"/>
      <c r="F52" s="7">
        <f>H52</f>
        <v>97.04</v>
      </c>
      <c r="G52" s="7"/>
      <c r="H52" s="25">
        <f>SUM(H49:H51)</f>
        <v>97.04</v>
      </c>
      <c r="I52" s="10"/>
    </row>
    <row r="53" spans="1:9" ht="16.5" thickBot="1" x14ac:dyDescent="0.3">
      <c r="A53" s="6">
        <v>5</v>
      </c>
      <c r="B53" s="33" t="s">
        <v>64</v>
      </c>
      <c r="C53" s="34"/>
      <c r="D53" s="34"/>
      <c r="E53" s="34"/>
      <c r="F53" s="34"/>
      <c r="G53" s="34"/>
      <c r="H53" s="34"/>
      <c r="I53" s="35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97.6</v>
      </c>
      <c r="G54" s="8">
        <v>479</v>
      </c>
      <c r="H54" s="27">
        <f>F54*C54/100</f>
        <v>29.28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97.1</v>
      </c>
      <c r="G55" s="8">
        <v>477</v>
      </c>
      <c r="H55" s="27">
        <f>F55*C55/100</f>
        <v>19.420000000000002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97.4</v>
      </c>
      <c r="G56" s="8">
        <v>478</v>
      </c>
      <c r="H56" s="27">
        <f>F56*C56/100</f>
        <v>48.7</v>
      </c>
      <c r="I56" s="10"/>
    </row>
    <row r="57" spans="1:9" ht="31.5" customHeight="1" thickBot="1" x14ac:dyDescent="0.3">
      <c r="A57" s="31" t="s">
        <v>71</v>
      </c>
      <c r="B57" s="32"/>
      <c r="C57" s="13">
        <v>100</v>
      </c>
      <c r="D57" s="7"/>
      <c r="E57" s="7"/>
      <c r="F57" s="7">
        <f>H57</f>
        <v>97.4</v>
      </c>
      <c r="G57" s="7"/>
      <c r="H57" s="25">
        <f>SUM(H54:H56)</f>
        <v>97.4</v>
      </c>
      <c r="I57" s="10"/>
    </row>
    <row r="58" spans="1:9" ht="21" thickBot="1" x14ac:dyDescent="0.3">
      <c r="A58" s="33" t="s">
        <v>72</v>
      </c>
      <c r="B58" s="34"/>
      <c r="C58" s="34"/>
      <c r="D58" s="35"/>
      <c r="E58" s="36">
        <f>SUM(H57,H52,H47,H37,H33)/5</f>
        <v>85.957999999999998</v>
      </c>
      <c r="F58" s="37"/>
      <c r="G58" s="37"/>
      <c r="H58" s="37"/>
      <c r="I58" s="38"/>
    </row>
    <row r="59" spans="1:9" ht="15.75" x14ac:dyDescent="0.25">
      <c r="A59" s="1"/>
    </row>
  </sheetData>
  <sheetProtection selectLockedCells="1"/>
  <mergeCells count="16"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  <mergeCell ref="A52:B52"/>
    <mergeCell ref="B53:I53"/>
    <mergeCell ref="A57:B57"/>
    <mergeCell ref="A58:D58"/>
    <mergeCell ref="E58:I58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2022-11-11T11:43:06Z</dcterms:modified>
</cp:coreProperties>
</file>