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12.2020 - копия\месяч. на 01.02.2021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D87" i="2" l="1"/>
  <c r="G37" i="2" l="1"/>
  <c r="F87" i="2"/>
  <c r="G87" i="2"/>
  <c r="G60" i="2" l="1"/>
  <c r="G59" i="2" s="1"/>
  <c r="E87" i="2" l="1"/>
  <c r="G80" i="2" l="1"/>
  <c r="F86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5" i="2" l="1"/>
  <c r="D94" i="2" s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G17" i="2"/>
  <c r="G16" i="2" s="1"/>
  <c r="F17" i="2"/>
  <c r="F16" i="2" s="1"/>
  <c r="E17" i="2"/>
  <c r="E16" i="2" s="1"/>
  <c r="D17" i="2"/>
  <c r="D16" i="2" s="1"/>
  <c r="E95" i="2"/>
  <c r="E94" i="2" s="1"/>
  <c r="G95" i="2"/>
  <c r="G94" i="2" s="1"/>
  <c r="F95" i="2"/>
  <c r="F94" i="2" s="1"/>
  <c r="D65" i="2"/>
  <c r="G63" i="2"/>
  <c r="F63" i="2"/>
  <c r="E63" i="2"/>
  <c r="D63" i="2"/>
  <c r="D62" i="2" l="1"/>
  <c r="G58" i="2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79" i="2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<sst xmlns="http://schemas.openxmlformats.org/spreadsheetml/2006/main" count="611" uniqueCount="337">
  <si>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</si>
  <si>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</si>
  <si>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</si>
  <si>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</si>
  <si>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</si>
  <si>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</si>
  <si>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</si>
  <si>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</si>
  <si>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</si>
  <si>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</si>
  <si>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</si>
  <si>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</si>
  <si>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</si>
  <si>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</si>
  <si>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</si>
  <si>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</si>
  <si>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</si>
  <si>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</si>
  <si>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</si>
  <si>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</si>
  <si>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</si>
  <si>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</si>
  <si>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</si>
  <si>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</si>
  <si>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</si>
  <si>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</si>
  <si>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</si>
  <si>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</si>
  <si>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</si>
  <si>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</si>
  <si>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</si>
  <si>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</si>
  <si>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</si>
  <si>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</si>
  <si>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</si>
  <si>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</si>
  <si>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</si>
  <si>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</si>
  <si>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</si>
  <si>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</si>
  <si>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</si>
  <si>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</si>
  <si>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</si>
  <si>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</si>
  <si>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</si>
  <si>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</si>
  <si>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</si>
  <si>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</si>
  <si>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</si>
  <si>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</si>
  <si>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</si>
  <si>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</si>
  <si>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</si>
  <si>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</si>
  <si>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</si>
  <si>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</si>
  <si>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</si>
  <si>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</si>
  <si>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</si>
  <si>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</si>
  <si>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</si>
  <si>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</si>
  <si>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</si>
  <si>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</si>
  <si>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</si>
  <si>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</si>
  <si>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</si>
  <si>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</si>
  <si>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</si>
  <si>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</si>
  <si>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</si>
  <si>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</si>
  <si>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</si>
  <si>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</si>
  <si>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</si>
  <si>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</si>
  <si>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</si>
  <si>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</si>
  <si>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</si>
  <si>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</si>
  <si>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</si>
  <si>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</si>
  <si>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</si>
  <si>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</si>
  <si>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</si>
  <si>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</si>
  <si>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</si>
  <si>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</si>
  <si>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</si>
  <si>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</si>
  <si>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</si>
  <si>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</si>
  <si>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</si>
  <si>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</si>
  <si>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</si>
  <si>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</si>
  <si>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</si>
  <si>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</si>
  <si>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</si>
  <si>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</si>
  <si>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</si>
  <si>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</si>
  <si>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</si>
  <si>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</si>
  <si>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</si>
  <si>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</si>
  <si>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</si>
  <si>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</si>
  <si>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</si>
  <si>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</si>
  <si>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</si>
  <si>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</si>
  <si>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</si>
  <si>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</si>
  <si>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</si>
  <si>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</si>
  <si>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</si>
  <si>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</si>
  <si>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</si>
  <si>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</si>
  <si>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</si>
  <si>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</si>
  <si>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</si>
  <si>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</si>
  <si>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</si>
  <si>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</si>
  <si>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</si>
  <si>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</si>
  <si>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</si>
  <si>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</si>
  <si>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</si>
  <si>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</si>
  <si>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</si>
  <si>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</si>
  <si>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</si>
  <si>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</si>
  <si>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</si>
  <si>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</si>
  <si>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</si>
  <si>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</si>
  <si>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</si>
  <si>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</si>
  <si>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</si>
  <si>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</si>
  <si>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</si>
  <si>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</si>
  <si>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</si>
  <si>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</si>
  <si>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</si>
  <si>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</si>
  <si>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</si>
  <si>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</si>
  <si>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</si>
  <si>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</si>
  <si>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</si>
  <si>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</si>
  <si>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</si>
  <si>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</si>
  <si>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</si>
  <si>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</si>
  <si>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</si>
  <si>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</si>
  <si>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</si>
  <si>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</si>
  <si>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</si>
  <si>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</si>
  <si>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</si>
  <si>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</si>
  <si>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</si>
  <si>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</si>
  <si>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</si>
  <si>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</si>
  <si>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</si>
  <si>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</si>
  <si>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</si>
  <si>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</si>
  <si>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</si>
  <si>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</si>
  <si>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</si>
  <si>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</si>
  <si>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</si>
  <si>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</si>
  <si>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</si>
  <si>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</si>
  <si>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</si>
  <si>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</si>
  <si>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</si>
  <si>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</si>
  <si>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</si>
  <si>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</si>
  <si>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</si>
  <si>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</si>
  <si>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</si>
  <si>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</si>
  <si>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</si>
  <si>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</si>
  <si>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</si>
  <si>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</si>
  <si>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</si>
  <si>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</si>
  <si>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</si>
  <si>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</si>
  <si>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</si>
  <si>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</si>
  <si>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</si>
  <si>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</si>
  <si>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</si>
  <si>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</si>
  <si>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</si>
  <si>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</si>
  <si>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</si>
  <si>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</si>
  <si>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</si>
  <si>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</si>
  <si>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</si>
  <si>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</si>
  <si>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</si>
  <si>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</si>
  <si>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</si>
  <si>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</si>
  <si>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</si>
  <si>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</si>
  <si>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</si>
  <si>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</si>
  <si>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</si>
  <si>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</si>
  <si>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</si>
  <si>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</si>
  <si>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</si>
  <si>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</si>
  <si>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</si>
  <si>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</si>
  <si>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</si>
  <si>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</si>
  <si>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</si>
  <si>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</si>
  <si>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</si>
  <si>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</si>
  <si>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</si>
  <si>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</si>
  <si>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</si>
  <si>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</si>
  <si>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</si>
  <si>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</si>
  <si>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</si>
  <si>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</si>
  <si>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</si>
  <si>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</si>
  <si>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</si>
  <si>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</si>
  <si>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</si>
  <si>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</si>
  <si>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</si>
  <si>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</si>
  <si>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</si>
  <si>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</si>
  <si>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</si>
  <si>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</si>
  <si>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</si>
  <si>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</si>
  <si>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</si>
  <si>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</si>
  <si>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</si>
  <si>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</si>
  <si>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</si>
  <si>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</si>
  <si>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</si>
  <si>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</si>
  <si>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</si>
  <si>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</si>
  <si>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</si>
  <si>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</si>
  <si>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</si>
  <si>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</si>
  <si>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</si>
  <si>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</si>
  <si>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</si>
  <si>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</si>
  <si>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</si>
  <si>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</si>
  <si>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</si>
  <si>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</si>
  <si>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</si>
  <si>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</si>
  <si>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</si>
  <si>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</si>
  <si>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</si>
  <si>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</si>
  <si>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</si>
  <si>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</si>
  <si>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</si>
  <si>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</si>
  <si>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</si>
  <si>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</si>
  <si>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</si>
  <si>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</si>
  <si>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</si>
  <si>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</si>
  <si>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</si>
  <si>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</si>
  <si>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</si>
  <si>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</si>
  <si>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</si>
  <si>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</si>
  <si>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</si>
  <si>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</si>
  <si>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</si>
  <si>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</si>
  <si>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</si>
  <si>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</si>
  <si>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</si>
  <si>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</si>
  <si>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</si>
  <si>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</si>
  <si>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</si>
  <si>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</si>
  <si>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</si>
  <si>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</si>
  <si>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</si>
  <si>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</si>
  <si>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</si>
  <si>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</si>
  <si>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</si>
  <si>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</si>
  <si>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</si>
  <si>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</si>
  <si>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</si>
  <si>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</si>
  <si>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</si>
  <si>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</si>
  <si>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</si>
  <si>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</si>
  <si>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</si>
  <si>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</si>
  <si>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</si>
  <si>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на 01.02.2021</t>
  </si>
  <si>
    <t>межбюджетные трансферты на реконструкциюводоснабжения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</si>
</sst>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Normal="100" workbookViewId="0">
      <selection activeCell="A102" sqref="A1:G102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1" t="s">
        <v>241</v>
      </c>
      <c r="D2" s="152"/>
      <c r="E2" s="152"/>
      <c r="F2" s="152"/>
      <c r="G2" s="138"/>
      <c r="H2" s="81"/>
    </row>
    <row r="3" spans="1:8" ht="14.1" customHeight="1" x14ac:dyDescent="0.3">
      <c r="A3" s="137"/>
      <c r="B3" s="137"/>
      <c r="C3" s="150" t="s">
        <v>335</v>
      </c>
      <c r="D3" s="150"/>
      <c r="E3" s="150"/>
      <c r="F3" s="15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4" t="s">
        <v>242</v>
      </c>
      <c r="B6" s="164"/>
      <c r="C6" s="165" t="s">
        <v>311</v>
      </c>
      <c r="D6" s="165"/>
      <c r="E6" s="165"/>
      <c r="F6" s="165"/>
      <c r="G6" s="142"/>
    </row>
    <row r="7" spans="1:8" ht="14.1" customHeight="1" x14ac:dyDescent="0.3">
      <c r="A7" s="164" t="s">
        <v>0</v>
      </c>
      <c r="B7" s="164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3" t="s">
        <v>265</v>
      </c>
      <c r="D8" s="154"/>
      <c r="E8" s="154"/>
      <c r="F8" s="154"/>
      <c r="G8" s="154"/>
      <c r="H8" s="86"/>
    </row>
    <row r="9" spans="1:8" ht="12.95" customHeight="1" x14ac:dyDescent="0.25">
      <c r="A9" s="162" t="s">
        <v>2</v>
      </c>
      <c r="B9" s="157" t="s">
        <v>3</v>
      </c>
      <c r="C9" s="155" t="s">
        <v>1</v>
      </c>
      <c r="D9" s="157" t="s">
        <v>243</v>
      </c>
      <c r="E9" s="160" t="s">
        <v>268</v>
      </c>
      <c r="F9" s="157" t="s">
        <v>244</v>
      </c>
      <c r="G9" s="160" t="s">
        <v>245</v>
      </c>
      <c r="H9" s="87"/>
    </row>
    <row r="10" spans="1:8" ht="12" customHeight="1" x14ac:dyDescent="0.25">
      <c r="A10" s="163"/>
      <c r="B10" s="158"/>
      <c r="C10" s="156"/>
      <c r="D10" s="158"/>
      <c r="E10" s="161"/>
      <c r="F10" s="158"/>
      <c r="G10" s="161"/>
      <c r="H10" s="88"/>
    </row>
    <row r="11" spans="1:8" ht="45" customHeight="1" x14ac:dyDescent="0.25">
      <c r="A11" s="163"/>
      <c r="B11" s="159"/>
      <c r="C11" s="156"/>
      <c r="D11" s="159"/>
      <c r="E11" s="161"/>
      <c r="F11" s="159"/>
      <c r="G11" s="161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15026370.1</v>
      </c>
      <c r="E13" s="116">
        <f>E15+E67</f>
        <v>26091870.100000001</v>
      </c>
      <c r="F13" s="116">
        <f>F15+F67</f>
        <v>311650</v>
      </c>
      <c r="G13" s="116">
        <f>G15+G67</f>
        <v>690571.1399999999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10739000</v>
      </c>
      <c r="F15" s="121">
        <f>F16+F21+F24+F35+F49+F58+F62</f>
        <v>0</v>
      </c>
      <c r="G15" s="121">
        <f>G16+G21+G24+G35+G49+G58+G62+G42</f>
        <v>378921.13999999996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1304000</v>
      </c>
      <c r="F16" s="123">
        <f>F17</f>
        <v>0</v>
      </c>
      <c r="G16" s="123">
        <f>G17</f>
        <v>70594.14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1304000</v>
      </c>
      <c r="F17" s="125">
        <f>F18+F19+F20</f>
        <v>0</v>
      </c>
      <c r="G17" s="125">
        <f>G18+G19+G20</f>
        <v>70594.14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1135000</v>
      </c>
      <c r="F18" s="127"/>
      <c r="G18" s="127">
        <v>57949.08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165000</v>
      </c>
      <c r="F19" s="128"/>
      <c r="G19" s="128">
        <v>12645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0.06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40000</v>
      </c>
      <c r="F21" s="123">
        <f t="shared" si="0"/>
        <v>0</v>
      </c>
      <c r="G21" s="123">
        <f t="shared" si="0"/>
        <v>0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40000</v>
      </c>
      <c r="F22" s="125">
        <f t="shared" si="0"/>
        <v>0</v>
      </c>
      <c r="G22" s="125">
        <f t="shared" si="0"/>
        <v>0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40000</v>
      </c>
      <c r="F23" s="127"/>
      <c r="G23" s="127"/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9214000</v>
      </c>
      <c r="F24" s="123">
        <f>F25+F27</f>
        <v>0</v>
      </c>
      <c r="G24" s="123">
        <f>G25+G27</f>
        <v>283456.07999999996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1022000</v>
      </c>
      <c r="F25" s="125">
        <f>F26</f>
        <v>0</v>
      </c>
      <c r="G25" s="125">
        <f>G26</f>
        <v>6885.42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1022000</v>
      </c>
      <c r="F26" s="127"/>
      <c r="G26" s="127">
        <v>6885.42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8192000</v>
      </c>
      <c r="F27" s="125">
        <f>F28+F30</f>
        <v>0</v>
      </c>
      <c r="G27" s="125">
        <f>G28+G30</f>
        <v>276570.65999999997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5200000</v>
      </c>
      <c r="F28" s="127">
        <f>F29</f>
        <v>0</v>
      </c>
      <c r="G28" s="127">
        <f>G29</f>
        <v>253992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5200000</v>
      </c>
      <c r="F29" s="127"/>
      <c r="G29" s="127">
        <v>253992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2992000</v>
      </c>
      <c r="F30" s="127">
        <f>F31</f>
        <v>0</v>
      </c>
      <c r="G30" s="127">
        <f>G31</f>
        <v>22578.66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2992000</v>
      </c>
      <c r="F31" s="128"/>
      <c r="G31" s="128">
        <v>22578.66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52000</v>
      </c>
      <c r="F35" s="123">
        <f>F39+F36</f>
        <v>0</v>
      </c>
      <c r="G35" s="123">
        <f>G39+G36</f>
        <v>4870.92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516.54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516.54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516.54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33000</v>
      </c>
      <c r="F39" s="125">
        <f t="shared" si="3"/>
        <v>0</v>
      </c>
      <c r="G39" s="125">
        <f t="shared" si="3"/>
        <v>4354.38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33000</v>
      </c>
      <c r="F40" s="127">
        <f t="shared" si="3"/>
        <v>0</v>
      </c>
      <c r="G40" s="127">
        <f t="shared" si="3"/>
        <v>4354.38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33000</v>
      </c>
      <c r="F41" s="128"/>
      <c r="G41" s="128">
        <v>4354.38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/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21000</v>
      </c>
      <c r="F58" s="123">
        <f t="shared" si="8"/>
        <v>0</v>
      </c>
      <c r="G58" s="123">
        <f t="shared" si="8"/>
        <v>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21000</v>
      </c>
      <c r="F59" s="125">
        <f t="shared" si="8"/>
        <v>0</v>
      </c>
      <c r="G59" s="125">
        <f>G60</f>
        <v>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21000</v>
      </c>
      <c r="F60" s="127">
        <f t="shared" si="8"/>
        <v>0</v>
      </c>
      <c r="G60" s="127">
        <f>G61</f>
        <v>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21000</v>
      </c>
      <c r="F61" s="128"/>
      <c r="G61" s="128"/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20000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20000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20000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D68+D94</f>
        <v>15026370.1</v>
      </c>
      <c r="E67" s="121">
        <f>E68+E94</f>
        <v>15352870.1</v>
      </c>
      <c r="F67" s="121">
        <f>F68+F94</f>
        <v>311650</v>
      </c>
      <c r="G67" s="121">
        <f>G68+G94</f>
        <v>311650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15026370.1</v>
      </c>
      <c r="E68" s="121">
        <f>E69+E79+E82+E74</f>
        <v>15252870.1</v>
      </c>
      <c r="F68" s="121">
        <f t="shared" ref="F68" si="10">F69+F79+F82</f>
        <v>311650</v>
      </c>
      <c r="G68" s="121">
        <f>G69+G79+G82+G74</f>
        <v>311650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3470000</v>
      </c>
      <c r="E69" s="121">
        <f t="shared" ref="E69:G69" si="11">E70+E72</f>
        <v>3470000</v>
      </c>
      <c r="F69" s="121">
        <f t="shared" si="11"/>
        <v>289150</v>
      </c>
      <c r="G69" s="121">
        <f t="shared" si="11"/>
        <v>289150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3470000</v>
      </c>
      <c r="E70" s="127">
        <f t="shared" ref="E70:G70" si="12">E71</f>
        <v>3470000</v>
      </c>
      <c r="F70" s="127">
        <f t="shared" si="12"/>
        <v>289150</v>
      </c>
      <c r="G70" s="127">
        <f t="shared" si="12"/>
        <v>289150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3470000</v>
      </c>
      <c r="E71" s="128">
        <v>3470000</v>
      </c>
      <c r="F71" s="128">
        <v>289150</v>
      </c>
      <c r="G71" s="128">
        <v>289150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3">E73</f>
        <v>0</v>
      </c>
      <c r="F72" s="127">
        <f>F73</f>
        <v>0</v>
      </c>
      <c r="G72" s="127">
        <f t="shared" si="13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4">E80</f>
        <v>226500</v>
      </c>
      <c r="F79" s="121">
        <f t="shared" si="14"/>
        <v>0</v>
      </c>
      <c r="G79" s="121">
        <f t="shared" si="14"/>
        <v>0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F80" si="15">E81</f>
        <v>226500</v>
      </c>
      <c r="F80" s="127">
        <f t="shared" si="15"/>
        <v>0</v>
      </c>
      <c r="G80" s="127">
        <f>G81</f>
        <v>0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226500</v>
      </c>
      <c r="F81" s="128"/>
      <c r="G81" s="128"/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11556370.1</v>
      </c>
      <c r="E82" s="121">
        <f>E84+E86+E83</f>
        <v>11556370.1</v>
      </c>
      <c r="F82" s="121">
        <f>F84+F86+F83</f>
        <v>22500</v>
      </c>
      <c r="G82" s="121">
        <f>G84+G86+G83</f>
        <v>22500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4572000</v>
      </c>
      <c r="E83" s="127">
        <v>4572000</v>
      </c>
      <c r="F83" s="127"/>
      <c r="G83" s="127"/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/>
      <c r="E84" s="127"/>
      <c r="F84" s="127"/>
      <c r="G84" s="127"/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/>
      <c r="E85" s="128"/>
      <c r="F85" s="128"/>
      <c r="G85" s="128"/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6984370.0999999996</v>
      </c>
      <c r="E86" s="127">
        <f t="shared" ref="E86:G86" si="16">E87</f>
        <v>6984370.0999999996</v>
      </c>
      <c r="F86" s="127">
        <f>F87</f>
        <v>22500</v>
      </c>
      <c r="G86" s="127">
        <f t="shared" si="16"/>
        <v>22500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D88+D89+D90+D93+D92</f>
        <v>6984370.0999999996</v>
      </c>
      <c r="E87" s="127">
        <f>E88+E89+E90+E92+E93</f>
        <v>6984370.0999999996</v>
      </c>
      <c r="F87" s="127">
        <f>F89+F90+F88+F93</f>
        <v>22500</v>
      </c>
      <c r="G87" s="127">
        <f>G89+G92+G90+G88+G93</f>
        <v>22500</v>
      </c>
      <c r="H87" s="94"/>
    </row>
    <row r="88" spans="1:8" ht="56.25" x14ac:dyDescent="0.3">
      <c r="A88" s="102"/>
      <c r="B88" s="103"/>
      <c r="C88" s="134" t="s">
        <v>312</v>
      </c>
      <c r="D88" s="127">
        <v>24260</v>
      </c>
      <c r="E88" s="128">
        <v>24260</v>
      </c>
      <c r="F88" s="128"/>
      <c r="G88" s="128"/>
      <c r="H88" s="94"/>
    </row>
    <row r="89" spans="1:8" ht="18.75" x14ac:dyDescent="0.3">
      <c r="A89" s="102"/>
      <c r="B89" s="103"/>
      <c r="C89" s="134" t="s">
        <v>328</v>
      </c>
      <c r="D89" s="127">
        <v>270000</v>
      </c>
      <c r="E89" s="128">
        <v>270000</v>
      </c>
      <c r="F89" s="128">
        <v>22500</v>
      </c>
      <c r="G89" s="128">
        <v>22500</v>
      </c>
      <c r="H89" s="94"/>
    </row>
    <row r="90" spans="1:8" ht="37.5" x14ac:dyDescent="0.3">
      <c r="A90" s="102"/>
      <c r="B90" s="103"/>
      <c r="C90" s="134" t="s">
        <v>327</v>
      </c>
      <c r="D90" s="127">
        <v>70718.100000000006</v>
      </c>
      <c r="E90" s="128">
        <v>70718.100000000006</v>
      </c>
      <c r="F90" s="128"/>
      <c r="G90" s="128"/>
      <c r="H90" s="94"/>
    </row>
    <row r="91" spans="1:8" ht="37.5" hidden="1" x14ac:dyDescent="0.3">
      <c r="A91" s="102"/>
      <c r="B91" s="103"/>
      <c r="C91" s="134" t="s">
        <v>329</v>
      </c>
      <c r="D91" s="127"/>
      <c r="E91" s="128"/>
      <c r="F91" s="128"/>
      <c r="G91" s="128"/>
      <c r="H91" s="94"/>
    </row>
    <row r="92" spans="1:8" ht="54" customHeight="1" x14ac:dyDescent="0.3">
      <c r="A92" s="102"/>
      <c r="B92" s="103"/>
      <c r="C92" s="134" t="s">
        <v>329</v>
      </c>
      <c r="D92" s="127">
        <v>5119392</v>
      </c>
      <c r="E92" s="128">
        <v>5119392</v>
      </c>
      <c r="F92" s="128"/>
      <c r="G92" s="128"/>
      <c r="H92" s="94"/>
    </row>
    <row r="93" spans="1:8" ht="44.25" customHeight="1" x14ac:dyDescent="0.3">
      <c r="A93" s="102"/>
      <c r="B93" s="103"/>
      <c r="C93" s="134" t="s">
        <v>336</v>
      </c>
      <c r="D93" s="127">
        <v>1500000</v>
      </c>
      <c r="E93" s="128">
        <v>1500000</v>
      </c>
      <c r="F93" s="128"/>
      <c r="G93" s="128"/>
      <c r="H93" s="94"/>
    </row>
    <row r="94" spans="1:8" ht="37.5" x14ac:dyDescent="0.3">
      <c r="A94" s="112" t="s">
        <v>11</v>
      </c>
      <c r="B94" s="113" t="s">
        <v>85</v>
      </c>
      <c r="C94" s="135" t="s">
        <v>84</v>
      </c>
      <c r="D94" s="136">
        <f>D95</f>
        <v>0</v>
      </c>
      <c r="E94" s="136">
        <f>E95</f>
        <v>100000</v>
      </c>
      <c r="F94" s="136">
        <f>F95</f>
        <v>0</v>
      </c>
      <c r="G94" s="136">
        <f>G95</f>
        <v>0</v>
      </c>
      <c r="H94" s="94"/>
    </row>
    <row r="95" spans="1:8" ht="37.5" x14ac:dyDescent="0.3">
      <c r="A95" s="100" t="s">
        <v>11</v>
      </c>
      <c r="B95" s="101" t="s">
        <v>262</v>
      </c>
      <c r="C95" s="124" t="s">
        <v>86</v>
      </c>
      <c r="D95" s="125">
        <f>D96+D97</f>
        <v>0</v>
      </c>
      <c r="E95" s="125">
        <f>E96+E97</f>
        <v>100000</v>
      </c>
      <c r="F95" s="125">
        <f>F96+F97</f>
        <v>0</v>
      </c>
      <c r="G95" s="125">
        <f>G96+G97</f>
        <v>0</v>
      </c>
      <c r="H95" s="94"/>
    </row>
    <row r="96" spans="1:8" ht="75" x14ac:dyDescent="0.3">
      <c r="A96" s="102" t="s">
        <v>11</v>
      </c>
      <c r="B96" s="103" t="s">
        <v>263</v>
      </c>
      <c r="C96" s="126" t="s">
        <v>87</v>
      </c>
      <c r="D96" s="127"/>
      <c r="E96" s="128"/>
      <c r="F96" s="128"/>
      <c r="G96" s="128"/>
      <c r="H96" s="94"/>
    </row>
    <row r="97" spans="1:8" ht="37.5" x14ac:dyDescent="0.3">
      <c r="A97" s="102" t="s">
        <v>11</v>
      </c>
      <c r="B97" s="103" t="s">
        <v>264</v>
      </c>
      <c r="C97" s="126" t="s">
        <v>86</v>
      </c>
      <c r="D97" s="127"/>
      <c r="E97" s="128">
        <v>100000</v>
      </c>
      <c r="F97" s="128"/>
      <c r="G97" s="128"/>
      <c r="H97" s="94"/>
    </row>
    <row r="98" spans="1:8" ht="15" customHeight="1" x14ac:dyDescent="0.25">
      <c r="C98" s="114"/>
      <c r="D98" s="114"/>
      <c r="E98" s="114"/>
      <c r="F98" s="114"/>
      <c r="G98" s="114"/>
      <c r="H98" s="114"/>
    </row>
    <row r="99" spans="1:8" x14ac:dyDescent="0.25">
      <c r="B99" s="84" t="s">
        <v>266</v>
      </c>
      <c r="D99" s="84" t="s">
        <v>313</v>
      </c>
    </row>
    <row r="102" spans="1:8" x14ac:dyDescent="0.25">
      <c r="B102" s="84" t="s">
        <v>267</v>
      </c>
      <c r="D102" s="84" t="s">
        <v>314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2021-02-01T08:26:10Z</cp:lastPrinted>
  <dcterms:created xsi:type="dcterms:W3CDTF">2019-01-29T07:51:36Z</dcterms:created>
  <dcterms:modified xsi:type="dcterms:W3CDTF">2021-02-01T08:27:56Z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